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D:\USUARIOS\Fhsanchezs.MINAMBIENTE\Downloads\"/>
    </mc:Choice>
  </mc:AlternateContent>
  <xr:revisionPtr revIDLastSave="0" documentId="13_ncr:1_{BAD56C0E-9E2D-4A68-BBCE-EEECAEB0E2FB}" xr6:coauthVersionLast="47" xr6:coauthVersionMax="47" xr10:uidLastSave="{00000000-0000-0000-0000-000000000000}"/>
  <bookViews>
    <workbookView xWindow="-120" yWindow="-120" windowWidth="29040" windowHeight="15840" xr2:uid="{00000000-000D-0000-FFFF-FFFF00000000}"/>
  </bookViews>
  <sheets>
    <sheet name="Plan Auditorias CI" sheetId="1" r:id="rId1"/>
    <sheet name="Comités" sheetId="5" r:id="rId2"/>
    <sheet name="Datos" sheetId="6" state="hidden" r:id="rId3"/>
  </sheets>
  <definedNames>
    <definedName name="_xlnm._FilterDatabase" localSheetId="0" hidden="1">'Plan Auditorias CI'!$A$9:$CH$193</definedName>
    <definedName name="_xlnm.Print_Area" localSheetId="1">Comités!$A$1:$U$535</definedName>
    <definedName name="_xlnm.Print_Area" localSheetId="0">'Plan Auditorias CI'!$A$1:$CC$234</definedName>
    <definedName name="Fecha">Datos!$A$2:$A$14</definedName>
    <definedName name="Sigla">Datos!$B$2:$B$8</definedName>
    <definedName name="_xlnm.Print_Titles" localSheetId="0">'Plan Auditorias CI'!$1:$9</definedName>
    <definedName name="Z_EF88FD03_7AD3_449B_B1A5_1F8EB41965B7_.wvu.PrintTitles" localSheetId="1">Comités!$7:$17</definedName>
    <definedName name="Z_EF88FD03_7AD3_449B_B1A5_1F8EB41965B7_.wvu.Rows" localSheetId="1">Comités!#REF!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0" roundtripDataChecksum="Kxxmvwxvn/wzqn/tQWr5l3XcXhANSZ3eGN/XJjWwmfw="/>
    </ext>
  </extLst>
</workbook>
</file>

<file path=xl/calcChain.xml><?xml version="1.0" encoding="utf-8"?>
<calcChain xmlns="http://schemas.openxmlformats.org/spreadsheetml/2006/main">
  <c r="G37" i="1" l="1"/>
  <c r="H197" i="1"/>
  <c r="B210" i="1"/>
  <c r="CD195" i="1"/>
  <c r="CE195" i="1"/>
  <c r="CE218" i="1" s="1"/>
  <c r="CD196" i="1"/>
  <c r="CE196" i="1"/>
  <c r="CE219" i="1" s="1"/>
  <c r="CD210" i="1"/>
  <c r="CD212" i="1"/>
  <c r="CD214" i="1"/>
  <c r="CD216" i="1"/>
  <c r="CD218" i="1"/>
  <c r="CD220" i="1"/>
  <c r="CD222" i="1"/>
  <c r="CD224" i="1"/>
  <c r="CC195" i="1" l="1"/>
  <c r="CC196" i="1"/>
  <c r="CC197" i="1" l="1"/>
  <c r="BX224" i="1"/>
  <c r="BX222" i="1"/>
  <c r="BX220" i="1"/>
  <c r="BX218" i="1"/>
  <c r="BX216" i="1"/>
  <c r="BX214" i="1"/>
  <c r="BX212" i="1"/>
  <c r="BX210" i="1"/>
  <c r="BR224" i="1"/>
  <c r="BR222" i="1"/>
  <c r="BR220" i="1"/>
  <c r="BR218" i="1"/>
  <c r="BR216" i="1"/>
  <c r="BR214" i="1"/>
  <c r="BR212" i="1"/>
  <c r="BR210" i="1"/>
  <c r="BL224" i="1"/>
  <c r="BL222" i="1"/>
  <c r="BL220" i="1"/>
  <c r="BL218" i="1"/>
  <c r="BL216" i="1"/>
  <c r="BL214" i="1"/>
  <c r="BL212" i="1"/>
  <c r="BL210" i="1"/>
  <c r="BF224" i="1"/>
  <c r="BF222" i="1"/>
  <c r="BF220" i="1"/>
  <c r="BF218" i="1"/>
  <c r="BF216" i="1"/>
  <c r="BF214" i="1"/>
  <c r="BF212" i="1"/>
  <c r="BF210" i="1"/>
  <c r="AZ224" i="1"/>
  <c r="AZ222" i="1"/>
  <c r="AZ220" i="1"/>
  <c r="AZ218" i="1"/>
  <c r="AZ216" i="1"/>
  <c r="AZ214" i="1"/>
  <c r="AZ212" i="1"/>
  <c r="AZ210" i="1"/>
  <c r="AT224" i="1"/>
  <c r="AT222" i="1"/>
  <c r="AT220" i="1"/>
  <c r="AT218" i="1"/>
  <c r="AT216" i="1"/>
  <c r="AT214" i="1"/>
  <c r="AT212" i="1"/>
  <c r="AT210" i="1"/>
  <c r="AN224" i="1"/>
  <c r="AN222" i="1"/>
  <c r="AN220" i="1"/>
  <c r="AN218" i="1"/>
  <c r="AN216" i="1"/>
  <c r="AN214" i="1"/>
  <c r="AN212" i="1"/>
  <c r="AN210" i="1"/>
  <c r="AH224" i="1"/>
  <c r="AH222" i="1"/>
  <c r="AH220" i="1"/>
  <c r="AH218" i="1"/>
  <c r="AH216" i="1"/>
  <c r="AH214" i="1"/>
  <c r="AH212" i="1"/>
  <c r="AH210" i="1"/>
  <c r="AB224" i="1"/>
  <c r="AB222" i="1"/>
  <c r="AB220" i="1"/>
  <c r="AB218" i="1"/>
  <c r="AB216" i="1"/>
  <c r="AB214" i="1"/>
  <c r="AB212" i="1"/>
  <c r="AB210" i="1"/>
  <c r="V224" i="1"/>
  <c r="V222" i="1"/>
  <c r="V220" i="1"/>
  <c r="V218" i="1"/>
  <c r="V216" i="1"/>
  <c r="V214" i="1"/>
  <c r="V212" i="1"/>
  <c r="V210" i="1"/>
  <c r="P224" i="1"/>
  <c r="P222" i="1"/>
  <c r="P220" i="1"/>
  <c r="P218" i="1"/>
  <c r="P216" i="1"/>
  <c r="P214" i="1"/>
  <c r="P212" i="1"/>
  <c r="P210" i="1"/>
  <c r="BY196" i="1" l="1"/>
  <c r="BX196" i="1"/>
  <c r="BY195" i="1"/>
  <c r="BX195" i="1"/>
  <c r="BS196" i="1"/>
  <c r="BR196" i="1"/>
  <c r="BS195" i="1"/>
  <c r="BR195" i="1"/>
  <c r="BM196" i="1"/>
  <c r="BL196" i="1"/>
  <c r="BM195" i="1"/>
  <c r="BL195" i="1"/>
  <c r="BG196" i="1"/>
  <c r="BF196" i="1"/>
  <c r="BG195" i="1"/>
  <c r="BF195" i="1"/>
  <c r="BA196" i="1"/>
  <c r="AZ196" i="1"/>
  <c r="BA195" i="1"/>
  <c r="AZ195" i="1"/>
  <c r="AU196" i="1"/>
  <c r="AT196" i="1"/>
  <c r="AU195" i="1"/>
  <c r="AT195" i="1"/>
  <c r="AO196" i="1"/>
  <c r="AN196" i="1"/>
  <c r="AO195" i="1"/>
  <c r="AN195" i="1"/>
  <c r="AI196" i="1"/>
  <c r="AH196" i="1"/>
  <c r="AI195" i="1"/>
  <c r="AH195" i="1"/>
  <c r="AC196" i="1"/>
  <c r="AB196" i="1"/>
  <c r="AC195" i="1"/>
  <c r="AB195" i="1"/>
  <c r="W196" i="1"/>
  <c r="V196" i="1"/>
  <c r="W195" i="1"/>
  <c r="V195" i="1"/>
  <c r="Q196" i="1"/>
  <c r="P196" i="1"/>
  <c r="Q195" i="1"/>
  <c r="P195" i="1"/>
  <c r="I193" i="1"/>
  <c r="H193" i="1"/>
  <c r="I192" i="1"/>
  <c r="H192" i="1"/>
  <c r="I191" i="1"/>
  <c r="H191" i="1"/>
  <c r="I190" i="1"/>
  <c r="H190" i="1"/>
  <c r="I189" i="1"/>
  <c r="H189" i="1"/>
  <c r="I188" i="1"/>
  <c r="H188" i="1"/>
  <c r="I187" i="1"/>
  <c r="H187" i="1"/>
  <c r="I186" i="1"/>
  <c r="H186" i="1"/>
  <c r="I185" i="1"/>
  <c r="H185" i="1"/>
  <c r="I184" i="1"/>
  <c r="H184" i="1"/>
  <c r="I183" i="1"/>
  <c r="H183" i="1"/>
  <c r="I182" i="1"/>
  <c r="H182" i="1"/>
  <c r="I181" i="1"/>
  <c r="H181" i="1"/>
  <c r="I180" i="1"/>
  <c r="H180" i="1"/>
  <c r="I179" i="1"/>
  <c r="H179" i="1"/>
  <c r="I178" i="1"/>
  <c r="H178" i="1"/>
  <c r="I177" i="1"/>
  <c r="H177" i="1"/>
  <c r="I176" i="1"/>
  <c r="H176" i="1"/>
  <c r="I175" i="1"/>
  <c r="H175" i="1"/>
  <c r="I174" i="1"/>
  <c r="H174" i="1"/>
  <c r="I173" i="1"/>
  <c r="H173" i="1"/>
  <c r="I172" i="1"/>
  <c r="H172" i="1"/>
  <c r="I171" i="1"/>
  <c r="H171" i="1"/>
  <c r="I170" i="1"/>
  <c r="H170" i="1"/>
  <c r="I169" i="1"/>
  <c r="H169" i="1"/>
  <c r="I168" i="1"/>
  <c r="H168" i="1"/>
  <c r="I167" i="1"/>
  <c r="H167" i="1"/>
  <c r="I166" i="1"/>
  <c r="H166" i="1"/>
  <c r="I165" i="1"/>
  <c r="H165" i="1"/>
  <c r="I164" i="1"/>
  <c r="H164" i="1"/>
  <c r="I163" i="1"/>
  <c r="H163" i="1"/>
  <c r="I162" i="1"/>
  <c r="H162" i="1"/>
  <c r="I161" i="1"/>
  <c r="H161" i="1"/>
  <c r="I160" i="1"/>
  <c r="H160" i="1"/>
  <c r="I159" i="1"/>
  <c r="H159" i="1"/>
  <c r="I158" i="1"/>
  <c r="H158" i="1"/>
  <c r="I157" i="1"/>
  <c r="H157" i="1"/>
  <c r="I156" i="1"/>
  <c r="H156" i="1"/>
  <c r="I155" i="1"/>
  <c r="H155" i="1"/>
  <c r="I154" i="1"/>
  <c r="H154" i="1"/>
  <c r="I153" i="1"/>
  <c r="H153" i="1"/>
  <c r="I152" i="1"/>
  <c r="H152" i="1"/>
  <c r="I151" i="1"/>
  <c r="H151" i="1"/>
  <c r="I150" i="1"/>
  <c r="H150" i="1"/>
  <c r="I149" i="1"/>
  <c r="H149" i="1"/>
  <c r="I148" i="1"/>
  <c r="H148" i="1"/>
  <c r="I147" i="1"/>
  <c r="H147" i="1"/>
  <c r="I146" i="1"/>
  <c r="H146" i="1"/>
  <c r="I145" i="1"/>
  <c r="H145" i="1"/>
  <c r="I144" i="1"/>
  <c r="H144" i="1"/>
  <c r="I143" i="1"/>
  <c r="H143" i="1"/>
  <c r="I142" i="1"/>
  <c r="H142" i="1"/>
  <c r="I141" i="1"/>
  <c r="H141" i="1"/>
  <c r="I140" i="1"/>
  <c r="H140" i="1"/>
  <c r="I139" i="1"/>
  <c r="H139" i="1"/>
  <c r="I138" i="1"/>
  <c r="H138" i="1"/>
  <c r="I137" i="1"/>
  <c r="H137" i="1"/>
  <c r="I136" i="1"/>
  <c r="H136" i="1"/>
  <c r="I135" i="1"/>
  <c r="H135" i="1"/>
  <c r="I134" i="1"/>
  <c r="H134" i="1"/>
  <c r="I133" i="1"/>
  <c r="H133" i="1"/>
  <c r="I132" i="1"/>
  <c r="H132" i="1"/>
  <c r="I131" i="1"/>
  <c r="H131" i="1"/>
  <c r="I130" i="1"/>
  <c r="H130" i="1"/>
  <c r="I129" i="1"/>
  <c r="H129" i="1"/>
  <c r="I128" i="1"/>
  <c r="H128" i="1"/>
  <c r="I127" i="1"/>
  <c r="H127" i="1"/>
  <c r="I126" i="1"/>
  <c r="H126" i="1"/>
  <c r="I125" i="1"/>
  <c r="H125" i="1"/>
  <c r="I124" i="1"/>
  <c r="H124" i="1"/>
  <c r="I123" i="1"/>
  <c r="H123" i="1"/>
  <c r="I122" i="1"/>
  <c r="H122" i="1"/>
  <c r="I121" i="1"/>
  <c r="H121" i="1"/>
  <c r="I120" i="1"/>
  <c r="H120" i="1"/>
  <c r="I119" i="1"/>
  <c r="H119" i="1"/>
  <c r="I118" i="1"/>
  <c r="H118" i="1"/>
  <c r="I117" i="1"/>
  <c r="H117" i="1"/>
  <c r="I116" i="1"/>
  <c r="H116" i="1"/>
  <c r="I115" i="1"/>
  <c r="H115" i="1"/>
  <c r="I114" i="1"/>
  <c r="H114" i="1"/>
  <c r="I113" i="1"/>
  <c r="H113" i="1"/>
  <c r="I112" i="1"/>
  <c r="H112" i="1"/>
  <c r="I111" i="1"/>
  <c r="H111" i="1"/>
  <c r="I110" i="1"/>
  <c r="H110" i="1"/>
  <c r="I109" i="1"/>
  <c r="H109" i="1"/>
  <c r="I108" i="1"/>
  <c r="H108" i="1"/>
  <c r="I107" i="1"/>
  <c r="H107" i="1"/>
  <c r="I106" i="1"/>
  <c r="H106" i="1"/>
  <c r="I105" i="1"/>
  <c r="H105" i="1"/>
  <c r="I104" i="1"/>
  <c r="H104" i="1"/>
  <c r="I103" i="1"/>
  <c r="H103" i="1"/>
  <c r="I102" i="1"/>
  <c r="H102" i="1"/>
  <c r="I101" i="1"/>
  <c r="H101" i="1"/>
  <c r="I100" i="1"/>
  <c r="H100" i="1"/>
  <c r="I99" i="1"/>
  <c r="H99" i="1"/>
  <c r="I98" i="1"/>
  <c r="H98" i="1"/>
  <c r="I97" i="1"/>
  <c r="H97" i="1"/>
  <c r="I96" i="1"/>
  <c r="H96" i="1"/>
  <c r="I95" i="1"/>
  <c r="H95" i="1"/>
  <c r="I94" i="1"/>
  <c r="H94" i="1"/>
  <c r="I93" i="1"/>
  <c r="H93" i="1"/>
  <c r="I92" i="1"/>
  <c r="H92" i="1"/>
  <c r="I91" i="1"/>
  <c r="H91" i="1"/>
  <c r="I90" i="1"/>
  <c r="H90" i="1"/>
  <c r="I89" i="1"/>
  <c r="H89" i="1"/>
  <c r="I88" i="1"/>
  <c r="H88" i="1"/>
  <c r="I87" i="1"/>
  <c r="H87" i="1"/>
  <c r="I86" i="1"/>
  <c r="H86" i="1"/>
  <c r="I85" i="1"/>
  <c r="H85" i="1"/>
  <c r="I84" i="1"/>
  <c r="H84" i="1"/>
  <c r="I83" i="1"/>
  <c r="H83" i="1"/>
  <c r="I82" i="1"/>
  <c r="H82" i="1"/>
  <c r="I81" i="1"/>
  <c r="H81" i="1"/>
  <c r="I80" i="1"/>
  <c r="H80" i="1"/>
  <c r="I79" i="1"/>
  <c r="H79" i="1"/>
  <c r="I78" i="1"/>
  <c r="H78" i="1"/>
  <c r="I77" i="1"/>
  <c r="H77" i="1"/>
  <c r="I76" i="1"/>
  <c r="H76" i="1"/>
  <c r="I75" i="1"/>
  <c r="H75" i="1"/>
  <c r="I74" i="1"/>
  <c r="H74" i="1"/>
  <c r="I73" i="1"/>
  <c r="H73" i="1"/>
  <c r="I72" i="1"/>
  <c r="H72" i="1"/>
  <c r="I71" i="1"/>
  <c r="H71" i="1"/>
  <c r="I70" i="1"/>
  <c r="H70" i="1"/>
  <c r="I69" i="1"/>
  <c r="H69" i="1"/>
  <c r="I68" i="1"/>
  <c r="H68" i="1"/>
  <c r="I67" i="1"/>
  <c r="H67" i="1"/>
  <c r="I66" i="1"/>
  <c r="H66" i="1"/>
  <c r="I65" i="1"/>
  <c r="H65" i="1"/>
  <c r="I64" i="1"/>
  <c r="H64" i="1"/>
  <c r="I63"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I34" i="1"/>
  <c r="H34" i="1"/>
  <c r="I33" i="1"/>
  <c r="H33" i="1"/>
  <c r="I32" i="1"/>
  <c r="H32" i="1"/>
  <c r="I31" i="1"/>
  <c r="H31" i="1"/>
  <c r="I30" i="1"/>
  <c r="H30" i="1"/>
  <c r="I29" i="1"/>
  <c r="H29" i="1"/>
  <c r="I28" i="1"/>
  <c r="H28" i="1"/>
  <c r="I27" i="1"/>
  <c r="H27" i="1"/>
  <c r="I26" i="1"/>
  <c r="H26" i="1"/>
  <c r="I25" i="1"/>
  <c r="H25" i="1"/>
  <c r="I24" i="1"/>
  <c r="H24" i="1"/>
  <c r="I23" i="1"/>
  <c r="H23" i="1"/>
  <c r="I22" i="1"/>
  <c r="H22" i="1"/>
  <c r="I21" i="1"/>
  <c r="H21" i="1"/>
  <c r="I20" i="1"/>
  <c r="H20" i="1"/>
  <c r="I19" i="1"/>
  <c r="H19" i="1"/>
  <c r="I18" i="1"/>
  <c r="H18" i="1"/>
  <c r="I17" i="1"/>
  <c r="H17" i="1"/>
  <c r="I16" i="1"/>
  <c r="H16" i="1"/>
  <c r="I15" i="1"/>
  <c r="H15" i="1"/>
  <c r="I14" i="1"/>
  <c r="H14" i="1"/>
  <c r="I11" i="1"/>
  <c r="H224" i="1"/>
  <c r="BY219" i="1" l="1"/>
  <c r="BY218" i="1"/>
  <c r="BS219" i="1"/>
  <c r="BS218" i="1"/>
  <c r="BM219" i="1"/>
  <c r="BM218" i="1"/>
  <c r="BG219" i="1"/>
  <c r="BG218" i="1"/>
  <c r="BA219" i="1"/>
  <c r="BA218" i="1"/>
  <c r="AU219" i="1"/>
  <c r="AU218" i="1"/>
  <c r="AO219" i="1"/>
  <c r="AO218" i="1"/>
  <c r="AI219" i="1"/>
  <c r="AI218" i="1"/>
  <c r="AC219" i="1"/>
  <c r="AC218" i="1"/>
  <c r="W219" i="1"/>
  <c r="W218" i="1"/>
  <c r="Q219" i="1"/>
  <c r="Q218" i="1"/>
  <c r="H220" i="1"/>
  <c r="A502" i="5"/>
  <c r="A436" i="5"/>
  <c r="A387" i="5"/>
  <c r="A341" i="5"/>
  <c r="A286" i="5"/>
  <c r="A223" i="5"/>
  <c r="A193" i="5"/>
  <c r="A163" i="5"/>
  <c r="A128" i="5"/>
  <c r="A97" i="5"/>
  <c r="A57" i="5"/>
  <c r="A32" i="5"/>
  <c r="Q208" i="1"/>
  <c r="Q207" i="1"/>
  <c r="Q206" i="1"/>
  <c r="CE202" i="1" s="1"/>
  <c r="CA200" i="1"/>
  <c r="BZ200" i="1"/>
  <c r="BT200" i="1"/>
  <c r="BN200" i="1"/>
  <c r="BH200" i="1"/>
  <c r="BB200" i="1"/>
  <c r="AV200" i="1"/>
  <c r="AP200" i="1"/>
  <c r="AJ200" i="1"/>
  <c r="AD200" i="1"/>
  <c r="X200" i="1"/>
  <c r="R200" i="1"/>
  <c r="G193" i="1"/>
  <c r="B193" i="1"/>
  <c r="G191" i="1"/>
  <c r="B191" i="1"/>
  <c r="G189" i="1"/>
  <c r="B189" i="1"/>
  <c r="G187" i="1"/>
  <c r="B187" i="1"/>
  <c r="G185" i="1"/>
  <c r="B185" i="1"/>
  <c r="G183" i="1"/>
  <c r="B183" i="1"/>
  <c r="G181" i="1"/>
  <c r="B181" i="1"/>
  <c r="G179" i="1"/>
  <c r="B179" i="1"/>
  <c r="G177" i="1"/>
  <c r="B177" i="1"/>
  <c r="G175" i="1"/>
  <c r="B175" i="1"/>
  <c r="G173" i="1"/>
  <c r="B173" i="1"/>
  <c r="G171" i="1"/>
  <c r="B171" i="1"/>
  <c r="G169" i="1"/>
  <c r="B169" i="1"/>
  <c r="G167" i="1"/>
  <c r="B167" i="1"/>
  <c r="G165" i="1"/>
  <c r="B165" i="1"/>
  <c r="G163" i="1"/>
  <c r="B163" i="1"/>
  <c r="G161" i="1"/>
  <c r="B161" i="1"/>
  <c r="G159" i="1"/>
  <c r="B159" i="1"/>
  <c r="G157" i="1"/>
  <c r="B157" i="1"/>
  <c r="G155" i="1"/>
  <c r="B155" i="1"/>
  <c r="G153" i="1"/>
  <c r="B153" i="1"/>
  <c r="G151" i="1"/>
  <c r="B151" i="1"/>
  <c r="G149" i="1"/>
  <c r="B149" i="1"/>
  <c r="G147" i="1"/>
  <c r="B147" i="1"/>
  <c r="G145" i="1"/>
  <c r="B145" i="1"/>
  <c r="G143" i="1"/>
  <c r="B143" i="1"/>
  <c r="G141" i="1"/>
  <c r="B141" i="1"/>
  <c r="G139" i="1"/>
  <c r="B139" i="1"/>
  <c r="G137" i="1"/>
  <c r="B137" i="1"/>
  <c r="G135" i="1"/>
  <c r="B135" i="1"/>
  <c r="G133" i="1"/>
  <c r="B133" i="1"/>
  <c r="G131" i="1"/>
  <c r="B131" i="1"/>
  <c r="G129" i="1"/>
  <c r="B129" i="1"/>
  <c r="G127" i="1"/>
  <c r="B127" i="1"/>
  <c r="G125" i="1"/>
  <c r="B125" i="1"/>
  <c r="G123" i="1"/>
  <c r="B123" i="1"/>
  <c r="G121" i="1"/>
  <c r="B121" i="1"/>
  <c r="G119" i="1"/>
  <c r="B119" i="1"/>
  <c r="G117" i="1"/>
  <c r="B117" i="1"/>
  <c r="G115" i="1"/>
  <c r="B115" i="1"/>
  <c r="G113" i="1"/>
  <c r="B113" i="1"/>
  <c r="G111" i="1"/>
  <c r="B111" i="1"/>
  <c r="G109" i="1"/>
  <c r="B109" i="1"/>
  <c r="G107" i="1"/>
  <c r="B107" i="1"/>
  <c r="G105" i="1"/>
  <c r="B105" i="1"/>
  <c r="G103" i="1"/>
  <c r="B103" i="1"/>
  <c r="G101" i="1"/>
  <c r="B101" i="1"/>
  <c r="G99" i="1"/>
  <c r="B99" i="1"/>
  <c r="G97" i="1"/>
  <c r="B97" i="1"/>
  <c r="G95" i="1"/>
  <c r="B95" i="1"/>
  <c r="G93" i="1"/>
  <c r="B93" i="1"/>
  <c r="G91" i="1"/>
  <c r="B91" i="1"/>
  <c r="G89" i="1"/>
  <c r="B89" i="1"/>
  <c r="G87" i="1"/>
  <c r="B87" i="1"/>
  <c r="G85" i="1"/>
  <c r="B85" i="1"/>
  <c r="G83" i="1"/>
  <c r="B83" i="1"/>
  <c r="G81" i="1"/>
  <c r="B81" i="1"/>
  <c r="G79" i="1"/>
  <c r="B79" i="1"/>
  <c r="G77" i="1"/>
  <c r="B77" i="1"/>
  <c r="G75" i="1"/>
  <c r="B75" i="1"/>
  <c r="G73" i="1"/>
  <c r="B73" i="1"/>
  <c r="G71" i="1"/>
  <c r="B71" i="1"/>
  <c r="G69" i="1"/>
  <c r="B69" i="1"/>
  <c r="G67" i="1"/>
  <c r="B67" i="1"/>
  <c r="G65" i="1"/>
  <c r="B65" i="1"/>
  <c r="G63" i="1"/>
  <c r="B63" i="1"/>
  <c r="G61" i="1"/>
  <c r="B61" i="1"/>
  <c r="G59" i="1"/>
  <c r="B59" i="1"/>
  <c r="G57" i="1"/>
  <c r="B57" i="1"/>
  <c r="G55" i="1"/>
  <c r="B55" i="1"/>
  <c r="G53" i="1"/>
  <c r="B53" i="1"/>
  <c r="G51" i="1"/>
  <c r="B51" i="1"/>
  <c r="G49" i="1"/>
  <c r="B49" i="1"/>
  <c r="G47" i="1"/>
  <c r="B47" i="1"/>
  <c r="G45" i="1"/>
  <c r="B45" i="1"/>
  <c r="G43" i="1"/>
  <c r="B43" i="1"/>
  <c r="G41" i="1"/>
  <c r="B41" i="1"/>
  <c r="G39" i="1"/>
  <c r="B39" i="1"/>
  <c r="B37" i="1"/>
  <c r="G35" i="1"/>
  <c r="B35" i="1"/>
  <c r="G33" i="1"/>
  <c r="B33" i="1"/>
  <c r="G31" i="1"/>
  <c r="B31" i="1"/>
  <c r="G29" i="1"/>
  <c r="B29" i="1"/>
  <c r="G27" i="1"/>
  <c r="B27" i="1"/>
  <c r="G25" i="1"/>
  <c r="B25" i="1"/>
  <c r="G23" i="1"/>
  <c r="B23" i="1"/>
  <c r="G21" i="1"/>
  <c r="B21" i="1"/>
  <c r="G19" i="1"/>
  <c r="B19" i="1"/>
  <c r="G17" i="1"/>
  <c r="B17" i="1"/>
  <c r="G15" i="1"/>
  <c r="B15" i="1"/>
  <c r="I13" i="1"/>
  <c r="I196" i="1" s="1"/>
  <c r="H13" i="1"/>
  <c r="G13" i="1"/>
  <c r="B13" i="1"/>
  <c r="I12" i="1"/>
  <c r="H12" i="1"/>
  <c r="H11" i="1"/>
  <c r="G11" i="1"/>
  <c r="B11" i="1"/>
  <c r="I10" i="1"/>
  <c r="H10" i="1"/>
  <c r="W203" i="1" l="1"/>
  <c r="CE203" i="1"/>
  <c r="BS204" i="1"/>
  <c r="CE204" i="1"/>
  <c r="CD211" i="1"/>
  <c r="CD215" i="1"/>
  <c r="CD221" i="1"/>
  <c r="CD225" i="1"/>
  <c r="CD219" i="1"/>
  <c r="CD213" i="1"/>
  <c r="CD217" i="1"/>
  <c r="CD223" i="1"/>
  <c r="BX225" i="1"/>
  <c r="BR225" i="1"/>
  <c r="BL225" i="1"/>
  <c r="BF225" i="1"/>
  <c r="AZ225" i="1"/>
  <c r="AT225" i="1"/>
  <c r="AN225" i="1"/>
  <c r="AH225" i="1"/>
  <c r="AB225" i="1"/>
  <c r="V225" i="1"/>
  <c r="P225" i="1"/>
  <c r="P223" i="1"/>
  <c r="P215" i="1"/>
  <c r="P211" i="1"/>
  <c r="BX223" i="1"/>
  <c r="BR223" i="1"/>
  <c r="BL223" i="1"/>
  <c r="BF223" i="1"/>
  <c r="AZ223" i="1"/>
  <c r="AT223" i="1"/>
  <c r="AN223" i="1"/>
  <c r="AH223" i="1"/>
  <c r="AB223" i="1"/>
  <c r="V223" i="1"/>
  <c r="P221" i="1"/>
  <c r="P219" i="1"/>
  <c r="BX221" i="1"/>
  <c r="BR221" i="1"/>
  <c r="BL221" i="1"/>
  <c r="BF221" i="1"/>
  <c r="AZ221" i="1"/>
  <c r="AT221" i="1"/>
  <c r="AN221" i="1"/>
  <c r="AH221" i="1"/>
  <c r="AB221" i="1"/>
  <c r="V221" i="1"/>
  <c r="P217" i="1"/>
  <c r="BX219" i="1"/>
  <c r="BR219" i="1"/>
  <c r="BL219" i="1"/>
  <c r="BF219" i="1"/>
  <c r="AZ219" i="1"/>
  <c r="AT219" i="1"/>
  <c r="AN219" i="1"/>
  <c r="AH219" i="1"/>
  <c r="AB219" i="1"/>
  <c r="V219" i="1"/>
  <c r="P213" i="1"/>
  <c r="BX217" i="1"/>
  <c r="BR217" i="1"/>
  <c r="BL217" i="1"/>
  <c r="BF217" i="1"/>
  <c r="AZ217" i="1"/>
  <c r="AT217" i="1"/>
  <c r="AN217" i="1"/>
  <c r="AH217" i="1"/>
  <c r="AB217" i="1"/>
  <c r="V217" i="1"/>
  <c r="BX215" i="1"/>
  <c r="BR215" i="1"/>
  <c r="BL215" i="1"/>
  <c r="BF215" i="1"/>
  <c r="AZ215" i="1"/>
  <c r="AT215" i="1"/>
  <c r="AN215" i="1"/>
  <c r="AH215" i="1"/>
  <c r="AB215" i="1"/>
  <c r="V215" i="1"/>
  <c r="BX213" i="1"/>
  <c r="BR213" i="1"/>
  <c r="BL213" i="1"/>
  <c r="BF213" i="1"/>
  <c r="AZ213" i="1"/>
  <c r="AT213" i="1"/>
  <c r="AN213" i="1"/>
  <c r="AH213" i="1"/>
  <c r="AB213" i="1"/>
  <c r="V213" i="1"/>
  <c r="BX211" i="1"/>
  <c r="BR211" i="1"/>
  <c r="BL211" i="1"/>
  <c r="BF211" i="1"/>
  <c r="AZ211" i="1"/>
  <c r="AT211" i="1"/>
  <c r="AN211" i="1"/>
  <c r="AH211" i="1"/>
  <c r="AB211" i="1"/>
  <c r="V211" i="1"/>
  <c r="I195" i="1"/>
  <c r="I218" i="1" s="1"/>
  <c r="G230" i="1" s="1"/>
  <c r="H232" i="1"/>
  <c r="H233" i="1"/>
  <c r="H231" i="1"/>
  <c r="H196" i="1"/>
  <c r="H195" i="1"/>
  <c r="H229" i="1"/>
  <c r="H228" i="1"/>
  <c r="G229" i="1"/>
  <c r="H218" i="1"/>
  <c r="G232" i="1"/>
  <c r="H222" i="1"/>
  <c r="G231" i="1"/>
  <c r="G233" i="1"/>
  <c r="H216" i="1"/>
  <c r="H213" i="1"/>
  <c r="H211" i="1"/>
  <c r="H221" i="1"/>
  <c r="H219" i="1"/>
  <c r="H215" i="1"/>
  <c r="H225" i="1"/>
  <c r="H223" i="1"/>
  <c r="H217" i="1"/>
  <c r="H212" i="1"/>
  <c r="H210" i="1"/>
  <c r="G228" i="1"/>
  <c r="H214" i="1"/>
  <c r="R218" i="1"/>
  <c r="R219" i="1"/>
  <c r="I219" i="1"/>
  <c r="H230" i="1" s="1"/>
  <c r="X196" i="1"/>
  <c r="X195" i="1"/>
  <c r="AV195" i="1"/>
  <c r="BZ195" i="1"/>
  <c r="BH195" i="1"/>
  <c r="AI204" i="1"/>
  <c r="AJ196" i="1"/>
  <c r="BH196" i="1"/>
  <c r="AC204" i="1"/>
  <c r="BY202" i="1"/>
  <c r="BA204" i="1"/>
  <c r="BG204" i="1"/>
  <c r="AD196" i="1"/>
  <c r="AP196" i="1"/>
  <c r="BN196" i="1"/>
  <c r="BZ196" i="1"/>
  <c r="AJ195" i="1"/>
  <c r="W202" i="1"/>
  <c r="AV196" i="1"/>
  <c r="AC202" i="1"/>
  <c r="AU202" i="1"/>
  <c r="AD195" i="1"/>
  <c r="BB195" i="1"/>
  <c r="BT196" i="1"/>
  <c r="BA202" i="1"/>
  <c r="BY204" i="1"/>
  <c r="BB196" i="1"/>
  <c r="BM202" i="1"/>
  <c r="R195" i="1"/>
  <c r="AP195" i="1"/>
  <c r="BN195" i="1"/>
  <c r="Q202" i="1"/>
  <c r="Q204" i="1"/>
  <c r="AO204" i="1"/>
  <c r="BM204" i="1"/>
  <c r="AO202" i="1"/>
  <c r="BS202" i="1"/>
  <c r="W204" i="1"/>
  <c r="AU204" i="1"/>
  <c r="O212" i="1"/>
  <c r="O218" i="1"/>
  <c r="O220" i="1"/>
  <c r="O222" i="1"/>
  <c r="O214" i="1"/>
  <c r="O210" i="1"/>
  <c r="O224" i="1"/>
  <c r="O216" i="1"/>
  <c r="BM203" i="1"/>
  <c r="AO203" i="1"/>
  <c r="Q203" i="1"/>
  <c r="BG203" i="1"/>
  <c r="AI203" i="1"/>
  <c r="R207" i="1"/>
  <c r="BA203" i="1"/>
  <c r="AC203" i="1"/>
  <c r="BY203" i="1"/>
  <c r="BT195" i="1"/>
  <c r="AU203" i="1"/>
  <c r="R196" i="1"/>
  <c r="BS203" i="1"/>
  <c r="AI202" i="1"/>
  <c r="BG202" i="1"/>
  <c r="CB196" i="1" l="1"/>
  <c r="AK196" i="1"/>
  <c r="CA196" i="1"/>
  <c r="BU196" i="1"/>
  <c r="Y196" i="1"/>
  <c r="AE196" i="1" s="1"/>
  <c r="BO196" i="1"/>
  <c r="BI196" i="1"/>
  <c r="BC196" i="1"/>
  <c r="AW196" i="1"/>
  <c r="AQ196" i="1"/>
  <c r="BI195" i="1"/>
  <c r="CB195" i="1"/>
  <c r="CA195" i="1"/>
  <c r="BC195" i="1"/>
  <c r="BU195" i="1"/>
  <c r="BO195" i="1"/>
  <c r="AW195" i="1"/>
  <c r="AV197" i="1"/>
  <c r="AJ197" i="1"/>
  <c r="X197" i="1"/>
  <c r="Y195" i="1"/>
  <c r="AE195" i="1" s="1"/>
  <c r="BH197" i="1"/>
  <c r="AD197" i="1"/>
  <c r="BT197" i="1"/>
  <c r="BZ197" i="1"/>
  <c r="BN197" i="1"/>
  <c r="BB197" i="1"/>
  <c r="O225" i="1"/>
  <c r="AK195" i="1"/>
  <c r="AQ195" i="1"/>
  <c r="AP197" i="1"/>
  <c r="I230" i="1"/>
  <c r="I229" i="1"/>
  <c r="I232" i="1"/>
  <c r="J196" i="1"/>
  <c r="J195" i="1"/>
  <c r="O211" i="1"/>
  <c r="H234" i="1"/>
  <c r="O223" i="1"/>
  <c r="O219" i="1"/>
  <c r="R197" i="1"/>
  <c r="I231" i="1"/>
  <c r="O221" i="1"/>
  <c r="O217" i="1"/>
  <c r="O213" i="1"/>
  <c r="O215" i="1"/>
  <c r="I233" i="1"/>
  <c r="J197" i="1"/>
  <c r="J220" i="1" l="1"/>
  <c r="CE197" i="1"/>
  <c r="J218" i="1"/>
  <c r="J210" i="1"/>
  <c r="J214" i="1"/>
  <c r="J222" i="1"/>
  <c r="BY197" i="1"/>
  <c r="BM197" i="1"/>
  <c r="BA197" i="1"/>
  <c r="AO197" i="1"/>
  <c r="AC197" i="1"/>
  <c r="Q197" i="1"/>
  <c r="Q198" i="1" s="1"/>
  <c r="BS197" i="1"/>
  <c r="AU197" i="1"/>
  <c r="AI197" i="1"/>
  <c r="BG197" i="1"/>
  <c r="W197" i="1"/>
  <c r="J212" i="1"/>
  <c r="J224" i="1"/>
  <c r="J216" i="1"/>
  <c r="J225" i="1" l="1"/>
  <c r="W198" i="1"/>
  <c r="AC198" i="1" s="1"/>
  <c r="AI198" i="1" s="1"/>
  <c r="AO198" i="1" s="1"/>
  <c r="AU198" i="1" s="1"/>
  <c r="BA198" i="1" s="1"/>
  <c r="BG198" i="1" s="1"/>
  <c r="BM198" i="1" s="1"/>
  <c r="BS198" i="1" s="1"/>
  <c r="BY198" i="1" s="1"/>
  <c r="CE198" i="1" s="1"/>
  <c r="G234" i="1" l="1"/>
  <c r="D229" i="1" s="1"/>
  <c r="I228" i="1"/>
  <c r="D233" i="1" l="1"/>
  <c r="D232" i="1"/>
  <c r="D231" i="1"/>
  <c r="D228" i="1"/>
  <c r="D230" i="1"/>
  <c r="D227" i="1"/>
  <c r="I234" i="1"/>
</calcChain>
</file>

<file path=xl/sharedStrings.xml><?xml version="1.0" encoding="utf-8"?>
<sst xmlns="http://schemas.openxmlformats.org/spreadsheetml/2006/main" count="697" uniqueCount="119">
  <si>
    <t xml:space="preserve">MINISTERIO DE AMBIENTE
Y DESARROLLO SOSTENIBLE </t>
  </si>
  <si>
    <t>PLAN ANUAL DE AUDITORIA</t>
  </si>
  <si>
    <t xml:space="preserve"> </t>
  </si>
  <si>
    <r>
      <rPr>
        <b/>
        <sz val="10"/>
        <color theme="1"/>
        <rFont val="Arial Narrow"/>
        <family val="2"/>
      </rPr>
      <t>Código</t>
    </r>
    <r>
      <rPr>
        <sz val="10"/>
        <color theme="1"/>
        <rFont val="Arial Narrow"/>
        <family val="2"/>
      </rPr>
      <t>: F-C-EIN-01</t>
    </r>
  </si>
  <si>
    <t>Diciembre</t>
  </si>
  <si>
    <t>Última fecha de actualización</t>
  </si>
  <si>
    <t>Enero</t>
  </si>
  <si>
    <t>Febrero</t>
  </si>
  <si>
    <t>Marzo</t>
  </si>
  <si>
    <t>Abril</t>
  </si>
  <si>
    <t>Mayo</t>
  </si>
  <si>
    <t>Junio</t>
  </si>
  <si>
    <t>Julio</t>
  </si>
  <si>
    <t>Agosto</t>
  </si>
  <si>
    <t>Septiembre</t>
  </si>
  <si>
    <t>Octubre</t>
  </si>
  <si>
    <t>Noviembre</t>
  </si>
  <si>
    <t>N°</t>
  </si>
  <si>
    <t>Tipo de actividad</t>
  </si>
  <si>
    <t xml:space="preserve">Descripción de la actividad </t>
  </si>
  <si>
    <t>Objetivo</t>
  </si>
  <si>
    <t xml:space="preserve">Periodicidad </t>
  </si>
  <si>
    <t xml:space="preserve">Responsable </t>
  </si>
  <si>
    <t>P</t>
  </si>
  <si>
    <t>No. Productos</t>
  </si>
  <si>
    <t>No. Inf. Ejecutivo</t>
  </si>
  <si>
    <t xml:space="preserve">Estado </t>
  </si>
  <si>
    <t>S1</t>
  </si>
  <si>
    <t>S2</t>
  </si>
  <si>
    <t>S3</t>
  </si>
  <si>
    <t>S4</t>
  </si>
  <si>
    <t>E</t>
  </si>
  <si>
    <t>EICI</t>
  </si>
  <si>
    <t xml:space="preserve">Planeado </t>
  </si>
  <si>
    <t>Ejecutado</t>
  </si>
  <si>
    <t>ARL</t>
  </si>
  <si>
    <t>REE</t>
  </si>
  <si>
    <t>EP</t>
  </si>
  <si>
    <t>EGR</t>
  </si>
  <si>
    <t>LE</t>
  </si>
  <si>
    <t>Total productos</t>
  </si>
  <si>
    <t>Avance mensual</t>
  </si>
  <si>
    <t>General</t>
  </si>
  <si>
    <t>Avance</t>
  </si>
  <si>
    <t>Reuniones</t>
  </si>
  <si>
    <t>Avance mensual atención entes de control</t>
  </si>
  <si>
    <t>Req. E.C.</t>
  </si>
  <si>
    <t>Vis. E.C.</t>
  </si>
  <si>
    <t>Req. P.A.</t>
  </si>
  <si>
    <t>%Req. E.C.</t>
  </si>
  <si>
    <t>%Vis. E.C.</t>
  </si>
  <si>
    <t>%Req. P.A.</t>
  </si>
  <si>
    <t>Convenciones</t>
  </si>
  <si>
    <t>∑Vis. E.C.</t>
  </si>
  <si>
    <r>
      <rPr>
        <b/>
        <sz val="11"/>
        <color rgb="FF000000"/>
        <rFont val="Arial Narrow"/>
        <family val="2"/>
      </rPr>
      <t>Req. E.C.</t>
    </r>
    <r>
      <rPr>
        <sz val="11"/>
        <color rgb="FF000000"/>
        <rFont val="Arial Narrow"/>
        <family val="2"/>
      </rPr>
      <t>: Requerimientos entes de control -</t>
    </r>
    <r>
      <rPr>
        <b/>
        <sz val="11"/>
        <color rgb="FF000000"/>
        <rFont val="Arial Narrow"/>
        <family val="2"/>
      </rPr>
      <t xml:space="preserve"> Vis. E.C.: </t>
    </r>
    <r>
      <rPr>
        <sz val="11"/>
        <color rgb="FF000000"/>
        <rFont val="Arial Narrow"/>
        <family val="2"/>
      </rPr>
      <t>Visitas o atenciones especiales entes de control -</t>
    </r>
    <r>
      <rPr>
        <b/>
        <sz val="11"/>
        <color rgb="FF000000"/>
        <rFont val="Arial Narrow"/>
        <family val="2"/>
      </rPr>
      <t xml:space="preserve"> Req. P.A.: </t>
    </r>
    <r>
      <rPr>
        <sz val="11"/>
        <color rgb="FF000000"/>
        <rFont val="Arial Narrow"/>
        <family val="2"/>
      </rPr>
      <t>Requerimientos productos de procesos auditores entes externos de control.</t>
    </r>
  </si>
  <si>
    <t>∑Req. P.A.</t>
  </si>
  <si>
    <t>Avance por componentes del plan de acción mes a mes</t>
  </si>
  <si>
    <t>No.</t>
  </si>
  <si>
    <r>
      <rPr>
        <b/>
        <sz val="8"/>
        <color theme="1"/>
        <rFont val="Arial Narrow"/>
        <family val="2"/>
      </rPr>
      <t xml:space="preserve">Proceso: </t>
    </r>
    <r>
      <rPr>
        <sz val="8"/>
        <color rgb="FF000000"/>
        <rFont val="Arial Narrow"/>
        <family val="2"/>
      </rPr>
      <t>Evaluación Independiente</t>
    </r>
  </si>
  <si>
    <r>
      <rPr>
        <b/>
        <sz val="8"/>
        <color theme="1"/>
        <rFont val="Arial Narrow"/>
        <family val="2"/>
      </rPr>
      <t>Código</t>
    </r>
    <r>
      <rPr>
        <sz val="8"/>
        <color theme="1"/>
        <rFont val="Arial Narrow"/>
        <family val="2"/>
      </rPr>
      <t>: F-C-EIN-01</t>
    </r>
  </si>
  <si>
    <t>REGISTRO DE PARTICIPACIÓN EN COMITÉS Y REUNIONES</t>
  </si>
  <si>
    <t>ASISTENCIA A COMITÉS Y/O REUNIONES OCI  
RELACIONADAS CON LAS ACTIVIDADES DEL PLAN ANUAL DE AUDITORIA</t>
  </si>
  <si>
    <t>2. Registro de participación de comités</t>
  </si>
  <si>
    <t>ESCALA DE TIEMPO</t>
  </si>
  <si>
    <t>COMITÉS</t>
  </si>
  <si>
    <t>3. Registro de participación de comités y otras reuniones por mes</t>
  </si>
  <si>
    <t>Días</t>
  </si>
  <si>
    <t>Descripción</t>
  </si>
  <si>
    <t>Participantes</t>
  </si>
  <si>
    <t xml:space="preserve">CONTROL DE CAMBIOS FORMATO </t>
  </si>
  <si>
    <t>Versión anterior</t>
  </si>
  <si>
    <t>Fecha versión anterior</t>
  </si>
  <si>
    <t>Nueva versión</t>
  </si>
  <si>
    <t>Descripción de los cambios</t>
  </si>
  <si>
    <t xml:space="preserve">• Cambio por imagen institucional.
</t>
  </si>
  <si>
    <t xml:space="preserve">• Cambio automático de la Oficina Asesora de Planeación por imagen institucional.
</t>
  </si>
  <si>
    <t>Fecha</t>
  </si>
  <si>
    <t>Sigla</t>
  </si>
  <si>
    <t>CONVENCIONES</t>
  </si>
  <si>
    <t xml:space="preserve">• Sectorización de las imágenes institucionales de MADSIG al entorno de Excel, de modo que no se verá alterado la impresión electrónica o física del formato.
• Brindar el formato institucional y ajustar el registro de participación de comités y reuniones, de modo que quede armonizado con los parámetros del formato, el cual contienen la planeación y control actividades en la primera hoja de Excel, y en la segunda, el registro de participación en comités y reuniones.
• Introducir ayudas para el correcto diligenciamiento del formato en las diferentes celdas, con sus respectivas alertas y soluciones.
• Anexar el registro numérico del control de cambios del plan anual de auditorías, de modo de identificar de forma más visual la evolución del plan anual de auditoria en su ejecución mensual. (Nota: Las actualizaciones al Plan Anual de Auditoria se describen en detalle dentro del acta de seguimiento y avance realizado mensualmente por la Oficina de Control Interno).
• Armonizar las metas del plan de acción de la Oficina de Control Interno frente al despliegue de actividades del plan anual de auditorías, facilitando la generación de reportes.
• Introducción control automático de operaciones matemáticas para registrar el avance de las actividades del plan anual de auditorías, dichas funcionalidades están protegidas y ocultas de celdas.
</t>
  </si>
  <si>
    <t>1.1.3.1</t>
  </si>
  <si>
    <t>1.1.3.2</t>
  </si>
  <si>
    <t>1.1.3.7</t>
  </si>
  <si>
    <t>1.1.3.3</t>
  </si>
  <si>
    <t>1.1.3.4</t>
  </si>
  <si>
    <t>1.1.3.5</t>
  </si>
  <si>
    <t>1.1.3.6</t>
  </si>
  <si>
    <t>1.1.3.2 Fomentar el fortalecimiento del enfoque a la prevención en toda la organización, para contribuir con el mejoramiento continuo, en el cumplimiento de la misión y objetivos institucionales y sectoriales.</t>
  </si>
  <si>
    <t>Registro de modificaciones
[dd/mm/aaaa]</t>
  </si>
  <si>
    <r>
      <t xml:space="preserve">Proceso: </t>
    </r>
    <r>
      <rPr>
        <sz val="11"/>
        <color rgb="FF000000"/>
        <rFont val="Arial Narrow"/>
        <family val="2"/>
      </rPr>
      <t>Evaluación Independiente</t>
    </r>
  </si>
  <si>
    <r>
      <rPr>
        <b/>
        <sz val="11"/>
        <color rgb="FF000000"/>
        <rFont val="Arial Narrow"/>
        <family val="2"/>
      </rPr>
      <t>∑Req. E.C.</t>
    </r>
  </si>
  <si>
    <t>1.1.3.4 Evaluar la gestión del riesgo en el Ministerio para minimizar posibles efectos o consecuencias negativas al interior de la misma</t>
  </si>
  <si>
    <t>1.1.3.5 Coadyuvar al liderazgo estratégico en conjunto con la Alta Dirección, que permita la continuidad del proceso administrativo y la toma de acciones para el cumplimento de metas y objetivos institucionales y sectoriales</t>
  </si>
  <si>
    <t>1.1.3.6 Coordinar y Presidir los comités sectoriales de auditoría interna para el cumplimiento de todas sus funciones en el marco del Decreto 648 y Decreto 1499 de 2017</t>
  </si>
  <si>
    <t>1.1.3.7 Hacer Evaluación y Seguimiento a la implementación del Modelo Integrado de Planeación y Gestión con el fin de evidenciar responsabilidades frente a los controles necesarios dentro de las políticas de gestión y desempeño, como las definidas para cada línea de defensa en el marco de los componentes MECI</t>
  </si>
  <si>
    <t>xx/xx/2024</t>
  </si>
  <si>
    <t>Nota: Los avances y las actualizaciones al Plan Anual de Auditorías se describen en detalle dentro del acta de seguimiento y avance realizado mensualmente por la Oficina de Control Interno - OCI.</t>
  </si>
  <si>
    <t xml:space="preserve">                                             PLANEACIÓN Y CONTROL: ACTIVIDADES Y AUDITORIAS</t>
  </si>
  <si>
    <t>Año:</t>
  </si>
  <si>
    <t>Objetivo:</t>
  </si>
  <si>
    <t>Alcance:</t>
  </si>
  <si>
    <t>Periodo de seguimiento:</t>
  </si>
  <si>
    <t>Número de actualización en la vigencia:</t>
  </si>
  <si>
    <t>Criterios:</t>
  </si>
  <si>
    <t>Recursos:</t>
  </si>
  <si>
    <r>
      <rPr>
        <b/>
        <sz val="10"/>
        <color theme="1"/>
        <rFont val="Arial Narrow"/>
        <family val="2"/>
      </rPr>
      <t>NOTA</t>
    </r>
    <r>
      <rPr>
        <sz val="10"/>
        <color theme="1"/>
        <rFont val="Arial Narrow"/>
        <family val="2"/>
      </rPr>
      <t>: Para llevar el control y datos de las asistencias a comités y/o reuniones, es necesario colocar el día en el que se asiste por cada mes relacionado.</t>
    </r>
  </si>
  <si>
    <t>1.1.3.3 Atender los requerimientos generales, de auditorías externas y planes de mejoramiento  de los entes externos de control, sirviendo como enlace entre el Ministerio y los entes para asegurar el cumplimiento de la atención de los mismos</t>
  </si>
  <si>
    <t>1.1.3.1 Auditar procesos, planes, programas, proyectos y/o procedimientos mediante la evaluación y seguimiento, para evidenciar el cumplimiento de los requerimientos legales y objetivos institucionales en pro del mejoramiento continuo de la Entidad.</t>
  </si>
  <si>
    <t>• Incorporación de las variables estratégicas orientadoras de la formulación del plan anual de auditoria: Objetivo, Alcance, Criterios, Riesgos de las auditorías y actividades, y Recursos.
• Optimización y automatización de las fórmulas y parámetros estadísticos para facilitar el registro del avance de cumplimiento, y su interconexión para la emisión de los reportes. En la medida que se programe los compromisos y se surte el avance con el seguimiento del plan de mejoramiento, en el mismo cuadro de convenciones quedan tabulados el cumplimiento del plan anual de auditorías.
• Incorporación de la columna "Registro de modificaciones", para facilitar la visualización de los cambios que se surtan en cada línea de actividad desde su primera versión, frente a las variaciones que se surtan en las reuniones mensuales de seguimiento de la Oficina de Control Interno y su armonización con las respectivas actas de reuniones.
• Adjunto del cuadro de convenciones se consigna un espacio para registrar notas denominado "NOTAS DE CONTEXTO", las cuales permitirán consignar situaciones particulares o contexto en seguimiento mensual, y al realizar cada seguimiento mensual, el formato está listo para su impresión y conservar una versión en formato PDF, con el aval de las firmas del Jefe OCI (E) y del profesional encargado del seguimiento al plan anual de auditorías.
• Se ajustan los rótulos para las firmas del Jefe OCI y del profesional encargado del seguimiento al plan anual de auditorías.</t>
  </si>
  <si>
    <t>Riesgos</t>
  </si>
  <si>
    <t>Nº Sublínea Plan de Acción</t>
  </si>
  <si>
    <r>
      <rPr>
        <b/>
        <sz val="10.5"/>
        <rFont val="Arial Narrow"/>
        <family val="2"/>
      </rPr>
      <t xml:space="preserve">NOTAS DE CONTEXTO
NOTA 1: </t>
    </r>
    <r>
      <rPr>
        <sz val="10.5"/>
        <rFont val="Arial Narrow"/>
        <family val="2"/>
      </rPr>
      <t xml:space="preserve">El Plan Anual de Auditorías vigencia xxxx fue aprobado.... .
</t>
    </r>
    <r>
      <rPr>
        <b/>
        <sz val="10.5"/>
        <rFont val="Arial Narrow"/>
        <family val="2"/>
      </rPr>
      <t>NOTA 2:</t>
    </r>
    <r>
      <rPr>
        <sz val="10.5"/>
        <rFont val="Arial Narrow"/>
        <family val="2"/>
      </rPr>
      <t xml:space="preserve"> En el mes de xxxx de aaaa se finalizaron xx actividades con un avance del xx%. (Ver tabla convenciones). </t>
    </r>
  </si>
  <si>
    <r>
      <t xml:space="preserve">Elaboró:
</t>
    </r>
    <r>
      <rPr>
        <b/>
        <sz val="11"/>
        <color theme="1"/>
        <rFont val="Arial Narrow"/>
        <family val="2"/>
      </rPr>
      <t>NOMBRES Y APELLIDOS</t>
    </r>
    <r>
      <rPr>
        <sz val="11"/>
        <color theme="1"/>
        <rFont val="Arial Narrow"/>
        <family val="2"/>
      </rPr>
      <t xml:space="preserve">
Encargado compilación y seguimiento Plan Anual de Auditorías OCI</t>
    </r>
  </si>
  <si>
    <r>
      <t xml:space="preserve">Revisó y aprobó:
</t>
    </r>
    <r>
      <rPr>
        <b/>
        <sz val="11"/>
        <color theme="1"/>
        <rFont val="Arial Narrow"/>
        <family val="2"/>
      </rPr>
      <t xml:space="preserve">NOMBRES Y APELLIDOS
</t>
    </r>
    <r>
      <rPr>
        <sz val="11"/>
        <color theme="1"/>
        <rFont val="Arial Narrow"/>
        <family val="2"/>
      </rPr>
      <t>Jefe Oficina de Control Interno</t>
    </r>
    <r>
      <rPr>
        <b/>
        <sz val="11"/>
        <color theme="1"/>
        <rFont val="Arial Narrow"/>
        <family val="2"/>
      </rPr>
      <t xml:space="preserve">
</t>
    </r>
  </si>
  <si>
    <t>Actividad XX:</t>
  </si>
  <si>
    <r>
      <rPr>
        <b/>
        <sz val="10"/>
        <color theme="1"/>
        <rFont val="Arial Narrow"/>
        <family val="2"/>
      </rPr>
      <t>Versión</t>
    </r>
    <r>
      <rPr>
        <sz val="10"/>
        <color theme="1"/>
        <rFont val="Arial Narrow"/>
        <family val="2"/>
      </rPr>
      <t>: 10</t>
    </r>
  </si>
  <si>
    <r>
      <t xml:space="preserve">Versión: </t>
    </r>
    <r>
      <rPr>
        <sz val="8"/>
        <color theme="1"/>
        <rFont val="Arial Narrow"/>
        <family val="2"/>
      </rPr>
      <t>10</t>
    </r>
  </si>
  <si>
    <r>
      <rPr>
        <b/>
        <sz val="10"/>
        <color theme="1"/>
        <rFont val="Arial Narrow"/>
        <family val="2"/>
      </rPr>
      <t>Vigencia</t>
    </r>
    <r>
      <rPr>
        <sz val="10"/>
        <color theme="1"/>
        <rFont val="Arial Narrow"/>
        <family val="2"/>
      </rPr>
      <t xml:space="preserve">: </t>
    </r>
    <r>
      <rPr>
        <sz val="10"/>
        <rFont val="Arial Narrow"/>
        <family val="2"/>
      </rPr>
      <t>21/02/2024</t>
    </r>
  </si>
  <si>
    <r>
      <t xml:space="preserve">Vigencia: </t>
    </r>
    <r>
      <rPr>
        <sz val="8"/>
        <rFont val="Arial Narrow"/>
        <family val="2"/>
      </rPr>
      <t>21/02/2024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</si>
</sst>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scheme val="minor"/>
    </font>
    <font>
      <sz val="11"/>
      <color theme="1"/>
      <name val="Arial Narrow"/>
      <family val="2"/>
    </font>
    <font>
      <sz val="11"/>
      <name val="Calibri"/>
      <family val="2"/>
    </font>
    <font>
      <b/>
      <sz val="18"/>
      <color theme="1"/>
      <name val="Arial Narrow"/>
      <family val="2"/>
    </font>
    <font>
      <sz val="11"/>
      <color theme="1"/>
      <name val="Calibri"/>
      <family val="2"/>
    </font>
    <font>
      <b/>
      <sz val="11"/>
      <color theme="1"/>
      <name val="Calibri"/>
      <family val="2"/>
    </font>
    <font>
      <b/>
      <sz val="11"/>
      <color theme="1"/>
      <name val="Arial Narrow"/>
      <family val="2"/>
    </font>
    <font>
      <sz val="10"/>
      <color theme="1"/>
      <name val="Arial Narrow"/>
      <family val="2"/>
    </font>
    <font>
      <b/>
      <sz val="14"/>
      <color theme="1"/>
      <name val="Arial Narrow"/>
      <family val="2"/>
    </font>
    <font>
      <sz val="12"/>
      <color theme="1"/>
      <name val="Arial Narrow"/>
      <family val="2"/>
    </font>
    <font>
      <sz val="10"/>
      <color theme="0"/>
      <name val="Arial Narrow"/>
      <family val="2"/>
    </font>
    <font>
      <sz val="11"/>
      <color rgb="FFFF0000"/>
      <name val="Arial Narrow"/>
      <family val="2"/>
    </font>
    <font>
      <sz val="11"/>
      <color rgb="FF000000"/>
      <name val="Arial Narrow"/>
      <family val="2"/>
    </font>
    <font>
      <sz val="11"/>
      <color rgb="FFBFBFBF"/>
      <name val="Arial Narrow"/>
      <family val="2"/>
    </font>
    <font>
      <b/>
      <sz val="12"/>
      <color theme="1"/>
      <name val="Arial Narrow"/>
      <family val="2"/>
    </font>
    <font>
      <sz val="12"/>
      <color rgb="FF000000"/>
      <name val="Arial Narrow"/>
      <family val="2"/>
    </font>
    <font>
      <b/>
      <sz val="10"/>
      <color theme="1"/>
      <name val="Arial Narrow"/>
      <family val="2"/>
    </font>
    <font>
      <sz val="11"/>
      <color theme="5"/>
      <name val="Arial Narrow"/>
      <family val="2"/>
    </font>
    <font>
      <b/>
      <sz val="11"/>
      <color theme="7"/>
      <name val="Arial Narrow"/>
      <family val="2"/>
    </font>
    <font>
      <b/>
      <u/>
      <sz val="11"/>
      <color theme="1"/>
      <name val="Arial Narrow"/>
      <family val="2"/>
    </font>
    <font>
      <b/>
      <u/>
      <sz val="10"/>
      <color theme="1"/>
      <name val="Arial Narrow"/>
      <family val="2"/>
    </font>
    <font>
      <sz val="8"/>
      <color theme="1"/>
      <name val="Arial Narrow"/>
      <family val="2"/>
    </font>
    <font>
      <b/>
      <sz val="8"/>
      <color theme="1"/>
      <name val="Arial Narrow"/>
      <family val="2"/>
    </font>
    <font>
      <sz val="8"/>
      <color theme="1"/>
      <name val="Calibri"/>
      <family val="2"/>
    </font>
    <font>
      <b/>
      <sz val="10"/>
      <color theme="0"/>
      <name val="Arial Narrow"/>
      <family val="2"/>
    </font>
    <font>
      <b/>
      <sz val="9"/>
      <color theme="1"/>
      <name val="Arial Narrow"/>
      <family val="2"/>
    </font>
    <font>
      <sz val="9"/>
      <color theme="1"/>
      <name val="Arial Narrow"/>
      <family val="2"/>
    </font>
    <font>
      <b/>
      <u/>
      <sz val="10"/>
      <color theme="1"/>
      <name val="Arial Narrow"/>
      <family val="2"/>
    </font>
    <font>
      <b/>
      <u/>
      <sz val="10"/>
      <color theme="1"/>
      <name val="Arial Narrow"/>
      <family val="2"/>
    </font>
    <font>
      <b/>
      <u/>
      <sz val="10"/>
      <color theme="1"/>
      <name val="Arial Narrow"/>
      <family val="2"/>
    </font>
    <font>
      <b/>
      <u/>
      <sz val="10"/>
      <color theme="1"/>
      <name val="Arial Narrow"/>
      <family val="2"/>
    </font>
    <font>
      <b/>
      <u/>
      <sz val="10"/>
      <color theme="1"/>
      <name val="Arial Narrow"/>
      <family val="2"/>
    </font>
    <font>
      <b/>
      <u/>
      <sz val="10"/>
      <color theme="1"/>
      <name val="Arial Narrow"/>
      <family val="2"/>
    </font>
    <font>
      <b/>
      <sz val="11"/>
      <color theme="0"/>
      <name val="Arial Narrow"/>
      <family val="2"/>
    </font>
    <font>
      <b/>
      <sz val="11"/>
      <color rgb="FF000000"/>
      <name val="Arial Narrow"/>
      <family val="2"/>
    </font>
    <font>
      <sz val="8"/>
      <color rgb="FF000000"/>
      <name val="Arial Narrow"/>
      <family val="2"/>
    </font>
    <font>
      <sz val="11"/>
      <color theme="1"/>
      <name val="Calibri"/>
      <family val="2"/>
      <scheme val="minor"/>
    </font>
    <font>
      <sz val="11"/>
      <name val="Arial Narrow"/>
      <family val="2"/>
    </font>
    <font>
      <sz val="9"/>
      <color rgb="FFFF0000"/>
      <name val="Arial Narrow"/>
      <family val="2"/>
    </font>
    <font>
      <sz val="11"/>
      <color rgb="FFFF0000"/>
      <name val="Calibri"/>
      <family val="2"/>
    </font>
    <font>
      <b/>
      <sz val="11"/>
      <color rgb="FFFF0000"/>
      <name val="Arial Narrow"/>
      <family val="2"/>
    </font>
    <font>
      <b/>
      <sz val="11"/>
      <name val="Arial Narrow"/>
      <family val="2"/>
    </font>
    <font>
      <sz val="12"/>
      <name val="Arial Narrow"/>
      <family val="2"/>
    </font>
    <font>
      <sz val="10.5"/>
      <name val="Arial Narrow"/>
      <family val="2"/>
    </font>
    <font>
      <b/>
      <sz val="10.5"/>
      <name val="Arial Narrow"/>
      <family val="2"/>
    </font>
    <font>
      <b/>
      <sz val="10"/>
      <name val="Arial Narrow"/>
      <family val="2"/>
    </font>
    <font>
      <sz val="12"/>
      <color theme="8" tint="-0.499984740745262"/>
      <name val="Arial Narrow"/>
      <family val="2"/>
    </font>
    <font>
      <sz val="10"/>
      <name val="Arial Narrow"/>
      <family val="2"/>
    </font>
    <font>
      <sz val="8"/>
      <name val="Arial Narrow"/>
      <family val="2"/>
    </font>
  </fonts>
  <fills count="32">
    <fill>
      <patternFill patternType="none"/>
    </fill>
    <fill>
      <patternFill patternType="gray125"/>
    </fill>
    <fill>
      <patternFill patternType="solid">
        <fgColor rgb="FF96BE55"/>
        <bgColor rgb="FF96BE55"/>
      </patternFill>
    </fill>
    <fill>
      <patternFill patternType="solid">
        <fgColor rgb="FFE1E1E1"/>
        <bgColor rgb="FFE1E1E1"/>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B2A1C7"/>
        <bgColor rgb="FFB2A1C7"/>
      </patternFill>
    </fill>
    <fill>
      <patternFill patternType="solid">
        <fgColor rgb="FFFABF8F"/>
        <bgColor rgb="FFFABF8F"/>
      </patternFill>
    </fill>
    <fill>
      <patternFill patternType="solid">
        <fgColor rgb="FF504F4E"/>
        <bgColor rgb="FF504F4E"/>
      </patternFill>
    </fill>
    <fill>
      <patternFill patternType="solid">
        <fgColor rgb="FFE5DFEC"/>
        <bgColor rgb="FFE5DFEC"/>
      </patternFill>
    </fill>
    <fill>
      <patternFill patternType="solid">
        <fgColor rgb="FFFDE9D9"/>
        <bgColor rgb="FFFDE9D9"/>
      </patternFill>
    </fill>
    <fill>
      <patternFill patternType="solid">
        <fgColor rgb="FFF2F2F2"/>
        <bgColor rgb="FFF2F2F2"/>
      </patternFill>
    </fill>
    <fill>
      <patternFill patternType="solid">
        <fgColor rgb="FF76923C"/>
        <bgColor rgb="FF76923C"/>
      </patternFill>
    </fill>
    <fill>
      <patternFill patternType="solid">
        <fgColor rgb="FFA5A5A5"/>
        <bgColor rgb="FFA5A5A5"/>
      </patternFill>
    </fill>
    <fill>
      <patternFill patternType="solid">
        <fgColor rgb="FF205867"/>
        <bgColor rgb="FF205867"/>
      </patternFill>
    </fill>
    <fill>
      <patternFill patternType="solid">
        <fgColor rgb="FFDAEEF3"/>
        <bgColor rgb="FFDAEEF3"/>
      </patternFill>
    </fill>
    <fill>
      <patternFill patternType="solid">
        <fgColor rgb="FF31859B"/>
        <bgColor rgb="FF31859B"/>
      </patternFill>
    </fill>
    <fill>
      <patternFill patternType="solid">
        <fgColor rgb="FF92CDDC"/>
        <bgColor rgb="FF92CDDC"/>
      </patternFill>
    </fill>
    <fill>
      <patternFill patternType="solid">
        <fgColor rgb="FF4472C4"/>
        <bgColor rgb="FF4472C4"/>
      </patternFill>
    </fill>
    <fill>
      <patternFill patternType="solid">
        <fgColor theme="5" tint="0.39997558519241921"/>
        <bgColor rgb="FFB2A1C7"/>
      </patternFill>
    </fill>
    <fill>
      <patternFill patternType="solid">
        <fgColor theme="5" tint="0.79998168889431442"/>
        <bgColor rgb="FFE5DFEC"/>
      </patternFill>
    </fill>
    <fill>
      <patternFill patternType="solid">
        <fgColor theme="9" tint="-0.499984740745262"/>
        <bgColor rgb="FFFABF8F"/>
      </patternFill>
    </fill>
    <fill>
      <patternFill patternType="solid">
        <fgColor theme="9" tint="-0.249977111117893"/>
        <bgColor rgb="FFFDE9D9"/>
      </patternFill>
    </fill>
    <fill>
      <patternFill patternType="solid">
        <fgColor theme="7" tint="0.39997558519241921"/>
        <bgColor indexed="64"/>
      </patternFill>
    </fill>
    <fill>
      <patternFill patternType="solid">
        <fgColor theme="7" tint="0.79998168889431442"/>
        <bgColor indexed="64"/>
      </patternFill>
    </fill>
    <fill>
      <patternFill patternType="solid">
        <fgColor rgb="FF96BE55"/>
        <bgColor theme="0"/>
      </patternFill>
    </fill>
    <fill>
      <patternFill patternType="solid">
        <fgColor rgb="FF96BE55"/>
        <bgColor indexed="64"/>
      </patternFill>
    </fill>
    <fill>
      <patternFill patternType="solid">
        <fgColor rgb="FFE1E1E1"/>
        <bgColor rgb="FF96BE55"/>
      </patternFill>
    </fill>
    <fill>
      <patternFill patternType="solid">
        <fgColor rgb="FFE1E1E1"/>
        <bgColor indexed="64"/>
      </patternFill>
    </fill>
    <fill>
      <patternFill patternType="solid">
        <fgColor rgb="FF504F4E"/>
        <bgColor rgb="FF888888"/>
      </patternFill>
    </fill>
    <fill>
      <patternFill patternType="solid">
        <fgColor rgb="FF504F4E"/>
        <bgColor indexed="64"/>
      </patternFill>
    </fill>
  </fills>
  <borders count="27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theme="5"/>
      </left>
      <right style="medium">
        <color theme="5"/>
      </right>
      <top style="medium">
        <color theme="5"/>
      </top>
      <bottom/>
      <diagonal/>
    </border>
    <border>
      <left/>
      <right/>
      <top style="medium">
        <color theme="5"/>
      </top>
      <bottom/>
      <diagonal/>
    </border>
    <border>
      <left style="medium">
        <color theme="5"/>
      </left>
      <right style="medium">
        <color theme="5"/>
      </right>
      <top/>
      <bottom/>
      <diagonal/>
    </border>
    <border>
      <left style="medium">
        <color theme="5"/>
      </left>
      <right/>
      <top/>
      <bottom/>
      <diagonal/>
    </border>
    <border>
      <left style="medium">
        <color theme="5"/>
      </left>
      <right style="medium">
        <color theme="5"/>
      </right>
      <top/>
      <bottom style="medium">
        <color theme="5"/>
      </bottom>
      <diagonal/>
    </border>
    <border>
      <left style="medium">
        <color rgb="FF7030A0"/>
      </left>
      <right style="medium">
        <color rgb="FF7030A0"/>
      </right>
      <top style="medium">
        <color rgb="FF7030A0"/>
      </top>
      <bottom/>
      <diagonal/>
    </border>
    <border>
      <left style="medium">
        <color rgb="FF7030A0"/>
      </left>
      <right/>
      <top/>
      <bottom style="medium">
        <color rgb="FF000000"/>
      </bottom>
      <diagonal/>
    </border>
    <border>
      <left style="medium">
        <color rgb="FF000000"/>
      </left>
      <right style="medium">
        <color rgb="FF000000"/>
      </right>
      <top style="medium">
        <color rgb="FF7030A0"/>
      </top>
      <bottom style="medium">
        <color rgb="FF000000"/>
      </bottom>
      <diagonal/>
    </border>
    <border>
      <left style="medium">
        <color rgb="FF000000"/>
      </left>
      <right/>
      <top style="medium">
        <color rgb="FF7030A0"/>
      </top>
      <bottom style="medium">
        <color rgb="FF000000"/>
      </bottom>
      <diagonal/>
    </border>
    <border>
      <left/>
      <right/>
      <top style="medium">
        <color rgb="FF7030A0"/>
      </top>
      <bottom style="medium">
        <color rgb="FF000000"/>
      </bottom>
      <diagonal/>
    </border>
    <border>
      <left/>
      <right style="medium">
        <color rgb="FF000000"/>
      </right>
      <top style="medium">
        <color rgb="FF7030A0"/>
      </top>
      <bottom style="medium">
        <color rgb="FF000000"/>
      </bottom>
      <diagonal/>
    </border>
    <border>
      <left/>
      <right/>
      <top style="medium">
        <color rgb="FF7030A0"/>
      </top>
      <bottom/>
      <diagonal/>
    </border>
    <border>
      <left style="medium">
        <color rgb="FF7030A0"/>
      </left>
      <right style="medium">
        <color rgb="FF7030A0"/>
      </right>
      <top/>
      <bottom/>
      <diagonal/>
    </border>
    <border>
      <left style="medium">
        <color rgb="FF7030A0"/>
      </left>
      <right/>
      <top style="medium">
        <color rgb="FF000000"/>
      </top>
      <bottom style="medium">
        <color rgb="FF000000"/>
      </bottom>
      <diagonal/>
    </border>
    <border>
      <left style="medium">
        <color rgb="FF7030A0"/>
      </left>
      <right/>
      <top/>
      <bottom/>
      <diagonal/>
    </border>
    <border>
      <left style="medium">
        <color rgb="FF7030A0"/>
      </left>
      <right style="medium">
        <color rgb="FF7030A0"/>
      </right>
      <top/>
      <bottom style="medium">
        <color rgb="FF7030A0"/>
      </bottom>
      <diagonal/>
    </border>
    <border>
      <left style="medium">
        <color rgb="FF7030A0"/>
      </left>
      <right/>
      <top style="medium">
        <color rgb="FF000000"/>
      </top>
      <bottom style="medium">
        <color rgb="FF7030A0"/>
      </bottom>
      <diagonal/>
    </border>
    <border>
      <left/>
      <right/>
      <top style="medium">
        <color rgb="FF000000"/>
      </top>
      <bottom style="medium">
        <color rgb="FF7030A0"/>
      </bottom>
      <diagonal/>
    </border>
    <border>
      <left/>
      <right style="medium">
        <color rgb="FF000000"/>
      </right>
      <top style="medium">
        <color rgb="FF000000"/>
      </top>
      <bottom style="medium">
        <color rgb="FF7030A0"/>
      </bottom>
      <diagonal/>
    </border>
    <border>
      <left style="medium">
        <color rgb="FF000000"/>
      </left>
      <right style="medium">
        <color rgb="FF000000"/>
      </right>
      <top style="medium">
        <color rgb="FF000000"/>
      </top>
      <bottom style="medium">
        <color rgb="FF7030A0"/>
      </bottom>
      <diagonal/>
    </border>
    <border>
      <left/>
      <right/>
      <top/>
      <bottom style="medium">
        <color rgb="FF7030A0"/>
      </bottom>
      <diagonal/>
    </border>
    <border>
      <left style="thin">
        <color rgb="FF000000"/>
      </left>
      <right style="thin">
        <color rgb="FF000000"/>
      </right>
      <top/>
      <bottom/>
      <diagonal/>
    </border>
    <border>
      <left/>
      <right style="thin">
        <color rgb="FF000000"/>
      </right>
      <top/>
      <bottom style="thin">
        <color rgb="FF000000"/>
      </bottom>
      <diagonal/>
    </border>
    <border>
      <left/>
      <right/>
      <top style="medium">
        <color rgb="FF76923C"/>
      </top>
      <bottom/>
      <diagonal/>
    </border>
    <border>
      <left/>
      <right/>
      <top/>
      <bottom style="medium">
        <color rgb="FF76923C"/>
      </bottom>
      <diagonal/>
    </border>
    <border>
      <left/>
      <right style="thin">
        <color rgb="FF000000"/>
      </right>
      <top style="thin">
        <color rgb="FF000000"/>
      </top>
      <bottom/>
      <diagonal/>
    </border>
    <border>
      <left/>
      <right style="thin">
        <color rgb="FF000000"/>
      </right>
      <top/>
      <bottom/>
      <diagonal/>
    </border>
    <border>
      <left/>
      <right/>
      <top style="medium">
        <color rgb="FF000000"/>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top/>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bottom style="thin">
        <color rgb="FF000000"/>
      </bottom>
      <diagonal/>
    </border>
    <border>
      <left style="medium">
        <color indexed="64"/>
      </left>
      <right/>
      <top/>
      <bottom/>
      <diagonal/>
    </border>
    <border>
      <left/>
      <right style="medium">
        <color indexed="64"/>
      </right>
      <top/>
      <bottom/>
      <diagonal/>
    </border>
    <border>
      <left/>
      <right style="medium">
        <color indexed="64"/>
      </right>
      <top/>
      <bottom style="medium">
        <color theme="5"/>
      </bottom>
      <diagonal/>
    </border>
    <border>
      <left/>
      <right style="medium">
        <color indexed="64"/>
      </right>
      <top style="medium">
        <color rgb="FF76923C"/>
      </top>
      <bottom/>
      <diagonal/>
    </border>
    <border>
      <left/>
      <right style="medium">
        <color indexed="64"/>
      </right>
      <top/>
      <bottom style="medium">
        <color rgb="FF76923C"/>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rgb="FF000000"/>
      </right>
      <top style="medium">
        <color indexed="64"/>
      </top>
      <bottom style="thin">
        <color rgb="FF000000"/>
      </bottom>
      <diagonal/>
    </border>
    <border>
      <left style="medium">
        <color rgb="FF000000"/>
      </left>
      <right style="medium">
        <color rgb="FF000000"/>
      </right>
      <top style="medium">
        <color indexed="64"/>
      </top>
      <bottom style="thin">
        <color rgb="FF000000"/>
      </bottom>
      <diagonal/>
    </border>
    <border>
      <left style="medium">
        <color rgb="FF000000"/>
      </left>
      <right/>
      <top style="medium">
        <color indexed="64"/>
      </top>
      <bottom style="thin">
        <color rgb="FF000000"/>
      </bottom>
      <diagonal/>
    </border>
    <border>
      <left/>
      <right style="medium">
        <color rgb="FF000000"/>
      </right>
      <top style="thin">
        <color rgb="FF000000"/>
      </top>
      <bottom style="medium">
        <color indexed="64"/>
      </bottom>
      <diagonal/>
    </border>
    <border>
      <left style="medium">
        <color rgb="FF000000"/>
      </left>
      <right style="medium">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medium">
        <color rgb="FF000000"/>
      </right>
      <top style="thin">
        <color rgb="FF000000"/>
      </top>
      <bottom style="thin">
        <color indexed="64"/>
      </bottom>
      <diagonal/>
    </border>
    <border>
      <left style="medium">
        <color rgb="FF000000"/>
      </left>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medium">
        <color rgb="FF000000"/>
      </left>
      <right style="medium">
        <color indexed="64"/>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medium">
        <color indexed="64"/>
      </left>
      <right style="medium">
        <color rgb="FF000000"/>
      </right>
      <top style="thin">
        <color rgb="FF000000"/>
      </top>
      <bottom style="thin">
        <color rgb="FF000000"/>
      </bottom>
      <diagonal/>
    </border>
    <border>
      <left style="thin">
        <color rgb="FF000000"/>
      </left>
      <right/>
      <top style="thin">
        <color indexed="64"/>
      </top>
      <bottom style="thin">
        <color indexed="64"/>
      </bottom>
      <diagonal/>
    </border>
    <border>
      <left style="medium">
        <color rgb="FF000000"/>
      </left>
      <right style="medium">
        <color indexed="64"/>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bottom style="medium">
        <color rgb="FF7030A0"/>
      </bottom>
      <diagonal/>
    </border>
    <border>
      <left style="thin">
        <color rgb="FF000000"/>
      </left>
      <right/>
      <top/>
      <bottom style="medium">
        <color theme="6" tint="-0.249977111117893"/>
      </bottom>
      <diagonal/>
    </border>
    <border>
      <left/>
      <right/>
      <top/>
      <bottom style="medium">
        <color theme="6" tint="-0.249977111117893"/>
      </bottom>
      <diagonal/>
    </border>
    <border>
      <left style="thin">
        <color rgb="FF000000"/>
      </left>
      <right style="thin">
        <color rgb="FF000000"/>
      </right>
      <top style="thin">
        <color rgb="FF000000"/>
      </top>
      <bottom style="medium">
        <color theme="6" tint="-0.249977111117893"/>
      </bottom>
      <diagonal/>
    </border>
    <border>
      <left style="thin">
        <color rgb="FF000000"/>
      </left>
      <right style="medium">
        <color indexed="64"/>
      </right>
      <top style="thin">
        <color rgb="FF000000"/>
      </top>
      <bottom style="medium">
        <color theme="6" tint="-0.249977111117893"/>
      </bottom>
      <diagonal/>
    </border>
    <border>
      <left style="thin">
        <color rgb="FF000000"/>
      </left>
      <right style="medium">
        <color indexed="64"/>
      </right>
      <top/>
      <bottom style="medium">
        <color theme="6" tint="-0.249977111117893"/>
      </bottom>
      <diagonal/>
    </border>
    <border>
      <left style="thin">
        <color rgb="FF000000"/>
      </left>
      <right style="medium">
        <color indexed="64"/>
      </right>
      <top/>
      <bottom/>
      <diagonal/>
    </border>
    <border>
      <left style="thin">
        <color rgb="FF000000"/>
      </left>
      <right/>
      <top style="medium">
        <color theme="6" tint="-0.249977111117893"/>
      </top>
      <bottom/>
      <diagonal/>
    </border>
    <border>
      <left/>
      <right/>
      <top style="medium">
        <color theme="6" tint="-0.249977111117893"/>
      </top>
      <bottom/>
      <diagonal/>
    </border>
    <border>
      <left/>
      <right style="medium">
        <color indexed="64"/>
      </right>
      <top style="medium">
        <color rgb="FF7030A0"/>
      </top>
      <bottom/>
      <diagonal/>
    </border>
    <border>
      <left/>
      <right style="medium">
        <color indexed="64"/>
      </right>
      <top style="medium">
        <color theme="6" tint="-0.249977111117893"/>
      </top>
      <bottom/>
      <diagonal/>
    </border>
    <border>
      <left/>
      <right style="medium">
        <color indexed="64"/>
      </right>
      <top/>
      <bottom style="medium">
        <color theme="6" tint="-0.249977111117893"/>
      </bottom>
      <diagonal/>
    </border>
    <border>
      <left/>
      <right style="medium">
        <color indexed="64"/>
      </right>
      <top style="medium">
        <color indexed="64"/>
      </top>
      <bottom style="thin">
        <color rgb="FF000000"/>
      </bottom>
      <diagonal/>
    </border>
    <border>
      <left/>
      <right/>
      <top style="medium">
        <color rgb="FF000000"/>
      </top>
      <bottom style="medium">
        <color indexed="64"/>
      </bottom>
      <diagonal/>
    </border>
    <border>
      <left style="medium">
        <color indexed="64"/>
      </left>
      <right/>
      <top style="thin">
        <color rgb="FF000000"/>
      </top>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indexed="64"/>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bottom style="medium">
        <color rgb="FF000000"/>
      </bottom>
      <diagonal/>
    </border>
    <border>
      <left/>
      <right style="medium">
        <color indexed="64"/>
      </right>
      <top style="medium">
        <color rgb="FF000000"/>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rgb="FF000000"/>
      </top>
      <bottom/>
      <diagonal/>
    </border>
    <border>
      <left/>
      <right style="medium">
        <color indexed="64"/>
      </right>
      <top style="medium">
        <color theme="5"/>
      </top>
      <bottom/>
      <diagonal/>
    </border>
    <border>
      <left style="medium">
        <color rgb="FF000000"/>
      </left>
      <right style="medium">
        <color indexed="64"/>
      </right>
      <top style="medium">
        <color indexed="64"/>
      </top>
      <bottom style="thin">
        <color rgb="FF000000"/>
      </bottom>
      <diagonal/>
    </border>
    <border>
      <left style="medium">
        <color rgb="FF000000"/>
      </left>
      <right style="medium">
        <color indexed="64"/>
      </right>
      <top style="thin">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bottom style="medium">
        <color indexed="64"/>
      </bottom>
      <diagonal/>
    </border>
    <border>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thin">
        <color rgb="FF000000"/>
      </right>
      <top style="medium">
        <color rgb="FF000000"/>
      </top>
      <bottom style="medium">
        <color indexed="64"/>
      </bottom>
      <diagonal/>
    </border>
    <border>
      <left style="medium">
        <color indexed="64"/>
      </left>
      <right style="thin">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thin">
        <color rgb="FF000000"/>
      </left>
      <right/>
      <top style="medium">
        <color rgb="FF000000"/>
      </top>
      <bottom style="medium">
        <color indexed="64"/>
      </bottom>
      <diagonal/>
    </border>
    <border>
      <left style="medium">
        <color rgb="FF000000"/>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6" tint="-0.249977111117893"/>
      </left>
      <right/>
      <top style="medium">
        <color theme="6" tint="-0.249977111117893"/>
      </top>
      <bottom/>
      <diagonal/>
    </border>
    <border>
      <left style="medium">
        <color theme="6" tint="-0.249977111117893"/>
      </left>
      <right/>
      <top/>
      <bottom/>
      <diagonal/>
    </border>
    <border>
      <left style="medium">
        <color theme="6" tint="-0.249977111117893"/>
      </left>
      <right/>
      <top/>
      <bottom style="medium">
        <color theme="6" tint="-0.249977111117893"/>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rgb="FF000000"/>
      </right>
      <top style="thin">
        <color indexed="64"/>
      </top>
      <bottom style="thin">
        <color indexed="64"/>
      </bottom>
      <diagonal/>
    </border>
    <border>
      <left/>
      <right style="thin">
        <color rgb="FF000000"/>
      </right>
      <top style="thin">
        <color indexed="64"/>
      </top>
      <bottom style="thin">
        <color rgb="FF000000"/>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medium">
        <color rgb="FF000000"/>
      </left>
      <right style="medium">
        <color rgb="FF000000"/>
      </right>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medium">
        <color indexed="64"/>
      </right>
      <top style="thin">
        <color indexed="64"/>
      </top>
      <bottom/>
      <diagonal/>
    </border>
    <border>
      <left/>
      <right style="medium">
        <color rgb="FF000000"/>
      </right>
      <top style="thin">
        <color indexed="64"/>
      </top>
      <bottom/>
      <diagonal/>
    </border>
    <border>
      <left/>
      <right style="medium">
        <color indexed="64"/>
      </right>
      <top style="thin">
        <color indexed="64"/>
      </top>
      <bottom/>
      <diagonal/>
    </border>
    <border>
      <left/>
      <right style="thin">
        <color rgb="FF000000"/>
      </right>
      <top style="thin">
        <color indexed="64"/>
      </top>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style="medium">
        <color rgb="FF000000"/>
      </left>
      <right style="medium">
        <color indexed="64"/>
      </right>
      <top style="thin">
        <color indexed="64"/>
      </top>
      <bottom/>
      <diagonal/>
    </border>
    <border>
      <left style="thin">
        <color rgb="FF000000"/>
      </left>
      <right style="thin">
        <color indexed="64"/>
      </right>
      <top style="thin">
        <color indexed="64"/>
      </top>
      <bottom/>
      <diagonal/>
    </border>
    <border>
      <left/>
      <right style="medium">
        <color rgb="FF000000"/>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rgb="FF000000"/>
      </right>
      <top/>
      <bottom style="thin">
        <color indexed="64"/>
      </bottom>
      <diagonal/>
    </border>
    <border>
      <left style="medium">
        <color rgb="FF000000"/>
      </left>
      <right/>
      <top/>
      <bottom style="thin">
        <color indexed="64"/>
      </bottom>
      <diagonal/>
    </border>
    <border>
      <left style="medium">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rgb="FF000000"/>
      </left>
      <right/>
      <top style="thin">
        <color indexed="64"/>
      </top>
      <bottom style="thin">
        <color indexed="64"/>
      </bottom>
      <diagonal/>
    </border>
    <border>
      <left style="thin">
        <color rgb="FF000000"/>
      </left>
      <right/>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style="thin">
        <color indexed="64"/>
      </bottom>
      <diagonal/>
    </border>
    <border>
      <left/>
      <right style="thin">
        <color rgb="FF000000"/>
      </right>
      <top/>
      <bottom style="thin">
        <color indexed="64"/>
      </bottom>
      <diagonal/>
    </border>
    <border>
      <left style="medium">
        <color rgb="FF000000"/>
      </left>
      <right style="medium">
        <color indexed="64"/>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style="medium">
        <color rgb="FF000000"/>
      </left>
      <right style="thin">
        <color rgb="FF000000"/>
      </right>
      <top style="thin">
        <color indexed="64"/>
      </top>
      <bottom style="thin">
        <color indexed="64"/>
      </bottom>
      <diagonal/>
    </border>
    <border>
      <left style="medium">
        <color rgb="FF000000"/>
      </left>
      <right style="medium">
        <color indexed="64"/>
      </right>
      <top/>
      <bottom style="thin">
        <color indexed="64"/>
      </bottom>
      <diagonal/>
    </border>
    <border>
      <left style="thin">
        <color indexed="64"/>
      </left>
      <right style="medium">
        <color rgb="FF000000"/>
      </right>
      <top style="thin">
        <color rgb="FF000000"/>
      </top>
      <bottom style="thin">
        <color indexed="64"/>
      </bottom>
      <diagonal/>
    </border>
    <border>
      <left style="medium">
        <color indexed="64"/>
      </left>
      <right style="medium">
        <color rgb="FF000000"/>
      </right>
      <top style="thin">
        <color rgb="FF000000"/>
      </top>
      <bottom style="thin">
        <color indexed="64"/>
      </bottom>
      <diagonal/>
    </border>
    <border>
      <left/>
      <right style="medium">
        <color indexed="64"/>
      </right>
      <top style="thin">
        <color rgb="FF000000"/>
      </top>
      <bottom style="thin">
        <color indexed="64"/>
      </bottom>
      <diagonal/>
    </border>
  </borders>
  <cellStyleXfs count="2">
    <xf numFmtId="0" fontId="0" fillId="0" borderId="0"/>
    <xf numFmtId="9" fontId="36" fillId="0" borderId="0" applyFont="0" applyFill="0" applyBorder="0" applyAlignment="0" applyProtection="0"/>
  </cellStyleXfs>
  <cellXfs count="651">
    <xf numFmtId="0" fontId="0" fillId="0" borderId="0" xfId="0"/>
    <xf numFmtId="0" fontId="4" fillId="0" borderId="0" xfId="0" applyFont="1" applyAlignment="1">
      <alignment horizontal="center" vertical="center" wrapText="1"/>
    </xf>
    <xf numFmtId="0" fontId="6" fillId="0" borderId="32" xfId="0" applyFont="1" applyBorder="1" applyAlignment="1">
      <alignment horizontal="center" vertical="center" wrapText="1"/>
    </xf>
    <xf numFmtId="0" fontId="1" fillId="0" borderId="0" xfId="0" applyFont="1"/>
    <xf numFmtId="0" fontId="7" fillId="0" borderId="0" xfId="0" applyFont="1"/>
    <xf numFmtId="0" fontId="6" fillId="0" borderId="27" xfId="0" applyFont="1" applyBorder="1" applyAlignment="1">
      <alignment horizontal="center" vertical="center" wrapText="1"/>
    </xf>
    <xf numFmtId="0" fontId="25" fillId="4" borderId="28"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25" fillId="4" borderId="33" xfId="0" applyFont="1" applyFill="1" applyBorder="1" applyAlignment="1">
      <alignment horizontal="center" vertical="center" wrapText="1"/>
    </xf>
    <xf numFmtId="0" fontId="25" fillId="4" borderId="34" xfId="0" applyFont="1" applyFill="1" applyBorder="1" applyAlignment="1">
      <alignment horizontal="center" vertical="center" wrapText="1"/>
    </xf>
    <xf numFmtId="0" fontId="26" fillId="0" borderId="33" xfId="0" applyFont="1" applyBorder="1" applyAlignment="1">
      <alignment horizontal="center" vertical="center"/>
    </xf>
    <xf numFmtId="17" fontId="25" fillId="4" borderId="33" xfId="0" applyNumberFormat="1" applyFont="1" applyFill="1" applyBorder="1" applyAlignment="1">
      <alignment horizontal="center" vertical="center" wrapText="1"/>
    </xf>
    <xf numFmtId="0" fontId="27" fillId="0" borderId="43" xfId="0" applyFont="1" applyBorder="1" applyAlignment="1">
      <alignment horizontal="center" vertical="center"/>
    </xf>
    <xf numFmtId="0" fontId="16" fillId="0" borderId="32" xfId="0" applyFont="1" applyBorder="1" applyAlignment="1">
      <alignment horizontal="center" vertical="center"/>
    </xf>
    <xf numFmtId="0" fontId="30" fillId="0" borderId="32" xfId="0"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6" fillId="0" borderId="92"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Protection="1">
      <protection locked="0"/>
    </xf>
    <xf numFmtId="0" fontId="6" fillId="0" borderId="92" xfId="0" applyFont="1" applyBorder="1" applyProtection="1">
      <protection locked="0"/>
    </xf>
    <xf numFmtId="0" fontId="1" fillId="7" borderId="143" xfId="0" applyFont="1" applyFill="1" applyBorder="1" applyAlignment="1" applyProtection="1">
      <alignment horizontal="center" vertical="center" wrapText="1"/>
      <protection locked="0"/>
    </xf>
    <xf numFmtId="0" fontId="1" fillId="8" borderId="145" xfId="0" applyFont="1" applyFill="1" applyBorder="1" applyAlignment="1" applyProtection="1">
      <alignment horizontal="center" vertical="center" wrapText="1"/>
      <protection locked="0"/>
    </xf>
    <xf numFmtId="0" fontId="1" fillId="8" borderId="144" xfId="0" applyFont="1" applyFill="1" applyBorder="1" applyAlignment="1" applyProtection="1">
      <alignment horizontal="center" vertical="center" wrapText="1"/>
      <protection locked="0"/>
    </xf>
    <xf numFmtId="0" fontId="1" fillId="7" borderId="144" xfId="0" applyFont="1" applyFill="1" applyBorder="1" applyAlignment="1" applyProtection="1">
      <alignment horizontal="center" vertical="center" wrapText="1"/>
      <protection locked="0"/>
    </xf>
    <xf numFmtId="0" fontId="1" fillId="8" borderId="195" xfId="0" applyFont="1" applyFill="1" applyBorder="1" applyAlignment="1" applyProtection="1">
      <alignment horizontal="center" vertical="center" wrapText="1"/>
      <protection locked="0"/>
    </xf>
    <xf numFmtId="0" fontId="1" fillId="7" borderId="77" xfId="0" applyFont="1" applyFill="1" applyBorder="1" applyAlignment="1" applyProtection="1">
      <alignment horizontal="center" vertical="center" wrapText="1"/>
      <protection locked="0"/>
    </xf>
    <xf numFmtId="0" fontId="1" fillId="8" borderId="119"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9" fillId="5" borderId="98" xfId="0" applyFont="1" applyFill="1" applyBorder="1" applyAlignment="1" applyProtection="1">
      <alignment horizontal="center" vertical="center" wrapText="1"/>
      <protection locked="0"/>
    </xf>
    <xf numFmtId="0" fontId="9" fillId="6" borderId="98" xfId="0" applyFont="1" applyFill="1" applyBorder="1" applyAlignment="1" applyProtection="1">
      <alignment horizontal="center" vertical="center" wrapText="1"/>
      <protection locked="0"/>
    </xf>
    <xf numFmtId="0" fontId="1" fillId="10" borderId="97" xfId="0" applyFont="1" applyFill="1" applyBorder="1" applyAlignment="1" applyProtection="1">
      <alignment horizontal="center" vertical="center" wrapText="1"/>
      <protection locked="0"/>
    </xf>
    <xf numFmtId="0" fontId="1" fillId="11" borderId="96" xfId="0" applyFont="1" applyFill="1" applyBorder="1" applyAlignment="1" applyProtection="1">
      <alignment horizontal="center" vertical="center" wrapText="1"/>
      <protection locked="0"/>
    </xf>
    <xf numFmtId="0" fontId="1" fillId="11" borderId="35" xfId="0" applyFont="1" applyFill="1" applyBorder="1" applyAlignment="1" applyProtection="1">
      <alignment horizontal="center" vertical="center" wrapText="1"/>
      <protection locked="0"/>
    </xf>
    <xf numFmtId="0" fontId="1" fillId="10" borderId="35" xfId="0" applyFont="1" applyFill="1" applyBorder="1" applyAlignment="1" applyProtection="1">
      <alignment horizontal="center" vertical="center" wrapText="1"/>
      <protection locked="0"/>
    </xf>
    <xf numFmtId="0" fontId="1" fillId="11" borderId="120" xfId="0" applyFont="1" applyFill="1" applyBorder="1" applyAlignment="1" applyProtection="1">
      <alignment horizontal="center" vertical="center" wrapText="1"/>
      <protection locked="0"/>
    </xf>
    <xf numFmtId="0" fontId="1" fillId="7" borderId="78" xfId="0" applyFont="1" applyFill="1" applyBorder="1" applyAlignment="1" applyProtection="1">
      <alignment horizontal="center" vertical="center" wrapText="1"/>
      <protection locked="0"/>
    </xf>
    <xf numFmtId="0" fontId="1" fillId="8" borderId="82" xfId="0" applyFont="1" applyFill="1" applyBorder="1" applyAlignment="1" applyProtection="1">
      <alignment horizontal="center" vertical="center" wrapText="1"/>
      <protection locked="0"/>
    </xf>
    <xf numFmtId="0" fontId="1" fillId="8" borderId="37" xfId="0" applyFont="1" applyFill="1" applyBorder="1" applyAlignment="1" applyProtection="1">
      <alignment horizontal="center" vertical="center" wrapText="1"/>
      <protection locked="0"/>
    </xf>
    <xf numFmtId="0" fontId="1" fillId="7" borderId="37" xfId="0" applyFont="1" applyFill="1" applyBorder="1" applyAlignment="1" applyProtection="1">
      <alignment horizontal="center" vertical="center" wrapText="1"/>
      <protection locked="0"/>
    </xf>
    <xf numFmtId="0" fontId="1" fillId="8" borderId="121" xfId="0" applyFont="1" applyFill="1" applyBorder="1" applyAlignment="1" applyProtection="1">
      <alignment horizontal="center" vertical="center" wrapText="1"/>
      <protection locked="0"/>
    </xf>
    <xf numFmtId="0" fontId="1" fillId="10" borderId="78" xfId="0" applyFont="1" applyFill="1" applyBorder="1" applyAlignment="1" applyProtection="1">
      <alignment horizontal="center" vertical="center" wrapText="1"/>
      <protection locked="0"/>
    </xf>
    <xf numFmtId="0" fontId="1" fillId="11" borderId="82" xfId="0" applyFont="1" applyFill="1" applyBorder="1" applyAlignment="1" applyProtection="1">
      <alignment horizontal="center" vertical="center" wrapText="1"/>
      <protection locked="0"/>
    </xf>
    <xf numFmtId="0" fontId="1" fillId="11" borderId="37" xfId="0" applyFont="1" applyFill="1" applyBorder="1" applyAlignment="1" applyProtection="1">
      <alignment horizontal="center" vertical="center" wrapText="1"/>
      <protection locked="0"/>
    </xf>
    <xf numFmtId="0" fontId="1" fillId="10" borderId="37" xfId="0" applyFont="1" applyFill="1" applyBorder="1" applyAlignment="1" applyProtection="1">
      <alignment horizontal="center" vertical="center" wrapText="1"/>
      <protection locked="0"/>
    </xf>
    <xf numFmtId="0" fontId="1" fillId="11" borderId="121" xfId="0" applyFont="1" applyFill="1" applyBorder="1" applyAlignment="1" applyProtection="1">
      <alignment horizontal="center" vertical="center" wrapText="1"/>
      <protection locked="0"/>
    </xf>
    <xf numFmtId="0" fontId="1" fillId="7" borderId="95" xfId="0" applyFont="1" applyFill="1" applyBorder="1" applyAlignment="1" applyProtection="1">
      <alignment horizontal="center" vertical="center" wrapText="1"/>
      <protection locked="0"/>
    </xf>
    <xf numFmtId="0" fontId="1" fillId="8" borderId="44" xfId="0" applyFont="1" applyFill="1" applyBorder="1" applyAlignment="1" applyProtection="1">
      <alignment horizontal="center" vertical="center" wrapText="1"/>
      <protection locked="0"/>
    </xf>
    <xf numFmtId="0" fontId="1" fillId="8" borderId="41" xfId="0" applyFont="1" applyFill="1" applyBorder="1" applyAlignment="1" applyProtection="1">
      <alignment horizontal="center" vertical="center" wrapText="1"/>
      <protection locked="0"/>
    </xf>
    <xf numFmtId="0" fontId="1" fillId="7" borderId="41" xfId="0" applyFont="1" applyFill="1" applyBorder="1" applyAlignment="1" applyProtection="1">
      <alignment horizontal="center" vertical="center" wrapText="1"/>
      <protection locked="0"/>
    </xf>
    <xf numFmtId="0" fontId="1" fillId="8" borderId="122" xfId="0" applyFont="1" applyFill="1" applyBorder="1" applyAlignment="1" applyProtection="1">
      <alignment horizontal="center" vertical="center" wrapText="1"/>
      <protection locked="0"/>
    </xf>
    <xf numFmtId="0" fontId="9" fillId="5" borderId="100" xfId="0" applyFont="1" applyFill="1" applyBorder="1" applyAlignment="1" applyProtection="1">
      <alignment horizontal="center" vertical="center" wrapText="1"/>
      <protection locked="0"/>
    </xf>
    <xf numFmtId="0" fontId="9" fillId="6" borderId="100" xfId="0" applyFont="1" applyFill="1" applyBorder="1" applyAlignment="1" applyProtection="1">
      <alignment horizontal="center" vertical="center" wrapText="1"/>
      <protection locked="0"/>
    </xf>
    <xf numFmtId="0" fontId="1" fillId="0" borderId="92" xfId="0" applyFont="1" applyBorder="1" applyAlignment="1" applyProtection="1">
      <alignment horizontal="center" vertical="center" wrapText="1"/>
      <protection locked="0"/>
    </xf>
    <xf numFmtId="0" fontId="9" fillId="5" borderId="104" xfId="0" applyFont="1" applyFill="1" applyBorder="1" applyAlignment="1" applyProtection="1">
      <alignment horizontal="center" vertical="center" wrapText="1"/>
      <protection locked="0"/>
    </xf>
    <xf numFmtId="0" fontId="9" fillId="6" borderId="104" xfId="0" applyFont="1" applyFill="1" applyBorder="1" applyAlignment="1" applyProtection="1">
      <alignment horizontal="center" vertical="center" wrapText="1"/>
      <protection locked="0"/>
    </xf>
    <xf numFmtId="0" fontId="1" fillId="10" borderId="146" xfId="0" applyFont="1" applyFill="1" applyBorder="1" applyAlignment="1" applyProtection="1">
      <alignment horizontal="center" vertical="center" wrapText="1"/>
      <protection locked="0"/>
    </xf>
    <xf numFmtId="0" fontId="1" fillId="11" borderId="149" xfId="0" applyFont="1" applyFill="1" applyBorder="1" applyAlignment="1" applyProtection="1">
      <alignment horizontal="center" vertical="center" wrapText="1"/>
      <protection locked="0"/>
    </xf>
    <xf numFmtId="0" fontId="1" fillId="11" borderId="147" xfId="0" applyFont="1" applyFill="1" applyBorder="1" applyAlignment="1" applyProtection="1">
      <alignment horizontal="center" vertical="center" wrapText="1"/>
      <protection locked="0"/>
    </xf>
    <xf numFmtId="0" fontId="1" fillId="10" borderId="147" xfId="0" applyFont="1" applyFill="1" applyBorder="1" applyAlignment="1" applyProtection="1">
      <alignment horizontal="center" vertical="center" wrapText="1"/>
      <protection locked="0"/>
    </xf>
    <xf numFmtId="0" fontId="1" fillId="11" borderId="196" xfId="0" applyFont="1" applyFill="1" applyBorder="1" applyAlignment="1" applyProtection="1">
      <alignment horizontal="center" vertical="center" wrapText="1"/>
      <protection locked="0"/>
    </xf>
    <xf numFmtId="0" fontId="1" fillId="7" borderId="161" xfId="0" applyFont="1" applyFill="1" applyBorder="1" applyAlignment="1" applyProtection="1">
      <alignment horizontal="center" vertical="center" wrapText="1"/>
      <protection locked="0"/>
    </xf>
    <xf numFmtId="0" fontId="1" fillId="11" borderId="159" xfId="0" applyFont="1" applyFill="1" applyBorder="1" applyAlignment="1" applyProtection="1">
      <alignment horizontal="center" vertical="center" wrapText="1"/>
      <protection locked="0"/>
    </xf>
    <xf numFmtId="0" fontId="1" fillId="10" borderId="154" xfId="0" applyFont="1" applyFill="1" applyBorder="1" applyAlignment="1" applyProtection="1">
      <alignment horizontal="center" vertical="center" wrapText="1"/>
      <protection locked="0"/>
    </xf>
    <xf numFmtId="0" fontId="1" fillId="11" borderId="155" xfId="0" applyFont="1" applyFill="1" applyBorder="1" applyAlignment="1" applyProtection="1">
      <alignment horizontal="center" vertical="center" wrapText="1"/>
      <protection locked="0"/>
    </xf>
    <xf numFmtId="0" fontId="1" fillId="11" borderId="156" xfId="0" applyFont="1" applyFill="1" applyBorder="1" applyAlignment="1" applyProtection="1">
      <alignment horizontal="center" vertical="center" wrapText="1"/>
      <protection locked="0"/>
    </xf>
    <xf numFmtId="0" fontId="1" fillId="10" borderId="156" xfId="0" applyFont="1" applyFill="1" applyBorder="1" applyAlignment="1" applyProtection="1">
      <alignment horizontal="center" vertical="center" wrapText="1"/>
      <protection locked="0"/>
    </xf>
    <xf numFmtId="0" fontId="1" fillId="0" borderId="123" xfId="0" applyFont="1" applyBorder="1" applyAlignment="1" applyProtection="1">
      <alignment horizontal="center" vertical="center" wrapText="1"/>
      <protection locked="0"/>
    </xf>
    <xf numFmtId="0" fontId="9" fillId="0" borderId="92" xfId="0" applyFont="1" applyBorder="1" applyAlignment="1" applyProtection="1">
      <alignment horizontal="center" vertical="center" wrapText="1"/>
      <protection locked="0"/>
    </xf>
    <xf numFmtId="0" fontId="15" fillId="4" borderId="92" xfId="0" applyFont="1" applyFill="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7" fillId="0" borderId="92" xfId="0" applyFont="1" applyBorder="1" applyAlignment="1" applyProtection="1">
      <alignment horizontal="center" vertical="center" wrapText="1"/>
      <protection locked="0"/>
    </xf>
    <xf numFmtId="0" fontId="1" fillId="0" borderId="124" xfId="0" applyFont="1" applyBorder="1" applyAlignment="1" applyProtection="1">
      <alignment horizontal="center" vertical="center" wrapText="1"/>
      <protection locked="0"/>
    </xf>
    <xf numFmtId="0" fontId="9" fillId="4" borderId="92" xfId="0" applyFont="1" applyFill="1" applyBorder="1" applyAlignment="1" applyProtection="1">
      <alignment horizontal="center" vertical="center" wrapText="1"/>
      <protection locked="0"/>
    </xf>
    <xf numFmtId="0" fontId="9" fillId="13" borderId="92" xfId="0" applyFont="1" applyFill="1" applyBorder="1" applyAlignment="1" applyProtection="1">
      <alignment horizontal="center" vertical="center" wrapText="1"/>
      <protection locked="0"/>
    </xf>
    <xf numFmtId="0" fontId="1" fillId="4" borderId="92" xfId="0" applyFont="1" applyFill="1" applyBorder="1" applyAlignment="1" applyProtection="1">
      <alignment vertical="center" textRotation="90" wrapText="1"/>
      <protection locked="0"/>
    </xf>
    <xf numFmtId="0" fontId="9" fillId="6" borderId="92" xfId="0" applyFont="1" applyFill="1" applyBorder="1" applyAlignment="1" applyProtection="1">
      <alignment horizontal="center" vertical="center" wrapText="1"/>
      <protection locked="0"/>
    </xf>
    <xf numFmtId="0" fontId="1" fillId="4" borderId="92" xfId="0" applyFont="1" applyFill="1" applyBorder="1" applyAlignment="1" applyProtection="1">
      <alignment horizontal="center" vertical="center" wrapText="1"/>
      <protection locked="0"/>
    </xf>
    <xf numFmtId="0" fontId="14" fillId="0" borderId="92" xfId="0" applyFont="1" applyBorder="1" applyAlignment="1" applyProtection="1">
      <alignment horizontal="center" vertical="center" wrapText="1"/>
      <protection locked="0"/>
    </xf>
    <xf numFmtId="0" fontId="9" fillId="0" borderId="85" xfId="0" applyFont="1" applyBorder="1" applyAlignment="1" applyProtection="1">
      <alignment horizontal="center" vertical="center" wrapText="1"/>
      <protection locked="0"/>
    </xf>
    <xf numFmtId="0" fontId="1" fillId="4" borderId="92" xfId="0" applyFont="1" applyFill="1" applyBorder="1" applyAlignment="1" applyProtection="1">
      <alignment horizontal="center" vertical="center" textRotation="90" wrapText="1"/>
      <protection locked="0"/>
    </xf>
    <xf numFmtId="9" fontId="1" fillId="0" borderId="92" xfId="0" applyNumberFormat="1" applyFont="1" applyBorder="1" applyAlignment="1" applyProtection="1">
      <alignment horizontal="center" vertical="center" wrapText="1"/>
      <protection locked="0"/>
    </xf>
    <xf numFmtId="9" fontId="16" fillId="0" borderId="92" xfId="0" applyNumberFormat="1" applyFont="1" applyBorder="1" applyAlignment="1" applyProtection="1">
      <alignment horizontal="center" vertical="center" wrapText="1"/>
      <protection locked="0"/>
    </xf>
    <xf numFmtId="9" fontId="6" fillId="0" borderId="92" xfId="0" applyNumberFormat="1" applyFont="1" applyBorder="1" applyAlignment="1" applyProtection="1">
      <alignment horizontal="center" vertical="center" wrapText="1"/>
      <protection locked="0"/>
    </xf>
    <xf numFmtId="0" fontId="6" fillId="4" borderId="92" xfId="0" applyFont="1" applyFill="1" applyBorder="1" applyAlignment="1" applyProtection="1">
      <alignment horizontal="center" vertical="center" wrapText="1"/>
      <protection locked="0"/>
    </xf>
    <xf numFmtId="0" fontId="6" fillId="0" borderId="124" xfId="0" applyFont="1" applyBorder="1" applyAlignment="1" applyProtection="1">
      <alignment horizontal="center" vertical="center" wrapText="1"/>
      <protection locked="0"/>
    </xf>
    <xf numFmtId="0" fontId="1" fillId="0" borderId="59" xfId="0" applyFont="1" applyBorder="1" applyAlignment="1" applyProtection="1">
      <alignment horizontal="center" vertical="center" wrapText="1"/>
      <protection locked="0"/>
    </xf>
    <xf numFmtId="0" fontId="1" fillId="4" borderId="59" xfId="0" applyFont="1" applyFill="1" applyBorder="1" applyAlignment="1" applyProtection="1">
      <alignment horizontal="center" vertical="center" wrapText="1"/>
      <protection locked="0"/>
    </xf>
    <xf numFmtId="0" fontId="14" fillId="0" borderId="92" xfId="0" applyFont="1" applyBorder="1" applyAlignment="1" applyProtection="1">
      <alignment vertical="center" wrapText="1"/>
      <protection locked="0"/>
    </xf>
    <xf numFmtId="9" fontId="6" fillId="0" borderId="176" xfId="0" applyNumberFormat="1" applyFont="1" applyBorder="1" applyAlignment="1" applyProtection="1">
      <alignment horizontal="center" vertical="center" wrapText="1"/>
      <protection locked="0"/>
    </xf>
    <xf numFmtId="9" fontId="1" fillId="0" borderId="92" xfId="1" applyFont="1" applyBorder="1" applyAlignment="1" applyProtection="1">
      <alignment horizontal="center" vertical="center" wrapText="1"/>
      <protection locked="0"/>
    </xf>
    <xf numFmtId="0" fontId="1" fillId="0" borderId="45" xfId="0" applyFont="1" applyBorder="1" applyAlignment="1" applyProtection="1">
      <alignment horizontal="center" vertical="center" wrapText="1"/>
      <protection locked="0"/>
    </xf>
    <xf numFmtId="0" fontId="1" fillId="0" borderId="129" xfId="0" applyFont="1" applyBorder="1" applyAlignment="1" applyProtection="1">
      <alignment horizontal="center" vertical="center" wrapText="1"/>
      <protection locked="0"/>
    </xf>
    <xf numFmtId="9" fontId="1" fillId="0" borderId="130" xfId="1" applyFont="1" applyBorder="1" applyAlignment="1" applyProtection="1">
      <alignment horizontal="center" vertical="center" wrapText="1"/>
      <protection locked="0"/>
    </xf>
    <xf numFmtId="0" fontId="1" fillId="0" borderId="130" xfId="0" applyFont="1" applyBorder="1" applyAlignment="1" applyProtection="1">
      <alignment horizontal="center" vertical="top" wrapText="1"/>
      <protection locked="0"/>
    </xf>
    <xf numFmtId="0" fontId="1" fillId="0" borderId="130" xfId="0" applyFont="1" applyBorder="1" applyAlignment="1" applyProtection="1">
      <alignment horizontal="center" vertical="center" wrapText="1"/>
      <protection locked="0"/>
    </xf>
    <xf numFmtId="0" fontId="1" fillId="0" borderId="131" xfId="0" applyFont="1" applyBorder="1" applyAlignment="1" applyProtection="1">
      <alignment horizontal="center" vertical="center" wrapText="1"/>
      <protection locked="0"/>
    </xf>
    <xf numFmtId="0" fontId="9" fillId="7" borderId="33" xfId="0" applyFont="1" applyFill="1" applyBorder="1" applyAlignment="1">
      <alignment horizontal="center" vertical="center" wrapText="1"/>
    </xf>
    <xf numFmtId="9" fontId="7" fillId="5" borderId="73" xfId="0" applyNumberFormat="1" applyFont="1" applyFill="1" applyBorder="1" applyAlignment="1">
      <alignment horizontal="center" vertical="center" wrapText="1"/>
    </xf>
    <xf numFmtId="0" fontId="9" fillId="10" borderId="33" xfId="0" applyFont="1" applyFill="1" applyBorder="1" applyAlignment="1">
      <alignment horizontal="center" vertical="center" wrapText="1"/>
    </xf>
    <xf numFmtId="0" fontId="9" fillId="8" borderId="33" xfId="0" applyFont="1" applyFill="1" applyBorder="1" applyAlignment="1">
      <alignment horizontal="center" vertical="center" wrapText="1"/>
    </xf>
    <xf numFmtId="0" fontId="9" fillId="11" borderId="33" xfId="0" applyFont="1" applyFill="1" applyBorder="1" applyAlignment="1">
      <alignment horizontal="center" vertical="center" wrapText="1"/>
    </xf>
    <xf numFmtId="9" fontId="20" fillId="5" borderId="26" xfId="0" applyNumberFormat="1" applyFont="1" applyFill="1" applyBorder="1" applyAlignment="1">
      <alignment horizontal="center" vertical="center" wrapText="1"/>
    </xf>
    <xf numFmtId="0" fontId="9" fillId="24" borderId="98" xfId="0" applyFont="1" applyFill="1" applyBorder="1" applyAlignment="1">
      <alignment horizontal="center" vertical="center" wrapText="1"/>
    </xf>
    <xf numFmtId="0" fontId="6" fillId="0" borderId="175" xfId="0" applyFont="1" applyBorder="1" applyAlignment="1">
      <alignment horizontal="center" vertical="center" wrapText="1"/>
    </xf>
    <xf numFmtId="0" fontId="6" fillId="0" borderId="177" xfId="0" applyFont="1" applyBorder="1" applyAlignment="1">
      <alignment horizontal="center" vertical="center" wrapText="1"/>
    </xf>
    <xf numFmtId="0" fontId="9" fillId="24" borderId="191" xfId="0" applyFont="1" applyFill="1" applyBorder="1" applyAlignment="1">
      <alignment horizontal="center" vertical="center" wrapText="1"/>
    </xf>
    <xf numFmtId="0" fontId="9" fillId="25" borderId="98" xfId="0" applyFont="1" applyFill="1" applyBorder="1" applyAlignment="1">
      <alignment horizontal="center" vertical="center" wrapText="1"/>
    </xf>
    <xf numFmtId="0" fontId="6" fillId="0" borderId="72" xfId="0" applyFont="1" applyBorder="1" applyAlignment="1">
      <alignment horizontal="center" vertical="center" wrapText="1"/>
    </xf>
    <xf numFmtId="0" fontId="6" fillId="0" borderId="127" xfId="0" applyFont="1" applyBorder="1" applyAlignment="1">
      <alignment horizontal="center" vertical="center" wrapText="1"/>
    </xf>
    <xf numFmtId="0" fontId="9" fillId="25" borderId="191" xfId="0" applyFont="1" applyFill="1" applyBorder="1" applyAlignment="1">
      <alignment horizontal="center" vertical="center" wrapText="1"/>
    </xf>
    <xf numFmtId="0" fontId="6" fillId="0" borderId="92" xfId="0" applyFont="1" applyBorder="1" applyAlignment="1">
      <alignment horizontal="center" vertical="center" wrapText="1"/>
    </xf>
    <xf numFmtId="0" fontId="6" fillId="0" borderId="124" xfId="0" applyFont="1" applyBorder="1" applyAlignment="1">
      <alignment horizontal="center" vertical="center" wrapText="1"/>
    </xf>
    <xf numFmtId="0" fontId="9" fillId="0" borderId="71" xfId="0" applyFont="1" applyBorder="1" applyAlignment="1">
      <alignment horizontal="center" vertical="center" wrapText="1"/>
    </xf>
    <xf numFmtId="0" fontId="1" fillId="0" borderId="71" xfId="0" applyFont="1" applyBorder="1" applyAlignment="1">
      <alignment horizontal="center" vertical="center" wrapText="1"/>
    </xf>
    <xf numFmtId="0" fontId="1" fillId="4" borderId="71" xfId="0" applyFont="1" applyFill="1" applyBorder="1" applyAlignment="1">
      <alignment horizontal="center" vertical="center" wrapText="1"/>
    </xf>
    <xf numFmtId="0" fontId="1" fillId="0" borderId="126" xfId="0" applyFont="1" applyBorder="1" applyAlignment="1">
      <alignment horizontal="center" vertical="center" wrapText="1"/>
    </xf>
    <xf numFmtId="0" fontId="9" fillId="0" borderId="126" xfId="0" applyFont="1" applyBorder="1" applyAlignment="1">
      <alignment horizontal="center" vertical="center" wrapText="1"/>
    </xf>
    <xf numFmtId="0" fontId="9" fillId="0" borderId="72" xfId="0" applyFont="1" applyBorder="1" applyAlignment="1">
      <alignment horizontal="center" vertical="center" wrapText="1"/>
    </xf>
    <xf numFmtId="0" fontId="1" fillId="0" borderId="72" xfId="0" applyFont="1" applyBorder="1" applyAlignment="1">
      <alignment horizontal="center" vertical="center" wrapText="1"/>
    </xf>
    <xf numFmtId="0" fontId="1" fillId="4" borderId="72" xfId="0" applyFont="1" applyFill="1" applyBorder="1" applyAlignment="1">
      <alignment horizontal="center" vertical="center" wrapText="1"/>
    </xf>
    <xf numFmtId="0" fontId="1" fillId="0" borderId="127" xfId="0" applyFont="1" applyBorder="1" applyAlignment="1">
      <alignment horizontal="center" vertical="center" wrapText="1"/>
    </xf>
    <xf numFmtId="0" fontId="9" fillId="0" borderId="127" xfId="0" applyFont="1" applyBorder="1" applyAlignment="1">
      <alignment horizontal="center" vertical="center" wrapText="1"/>
    </xf>
    <xf numFmtId="9" fontId="6" fillId="0" borderId="71" xfId="0" applyNumberFormat="1" applyFont="1" applyBorder="1" applyAlignment="1">
      <alignment horizontal="center" vertical="center" wrapText="1"/>
    </xf>
    <xf numFmtId="0" fontId="6" fillId="0" borderId="71" xfId="0" applyFont="1" applyBorder="1" applyAlignment="1">
      <alignment horizontal="center" vertical="center" wrapText="1"/>
    </xf>
    <xf numFmtId="0" fontId="6" fillId="0" borderId="126" xfId="0" applyFont="1" applyBorder="1" applyAlignment="1">
      <alignment horizontal="center" vertical="center" wrapText="1"/>
    </xf>
    <xf numFmtId="9" fontId="6" fillId="0" borderId="126" xfId="0" applyNumberFormat="1" applyFont="1" applyBorder="1" applyAlignment="1">
      <alignment horizontal="center" vertical="center" wrapText="1"/>
    </xf>
    <xf numFmtId="0" fontId="14" fillId="22" borderId="33" xfId="0" applyFont="1" applyFill="1" applyBorder="1" applyAlignment="1">
      <alignment horizontal="center" vertical="center" wrapText="1"/>
    </xf>
    <xf numFmtId="0" fontId="9" fillId="8" borderId="128" xfId="0" applyFont="1" applyFill="1" applyBorder="1" applyAlignment="1">
      <alignment horizontal="center" vertical="center" wrapText="1"/>
    </xf>
    <xf numFmtId="0" fontId="9" fillId="11" borderId="170" xfId="0" applyFont="1" applyFill="1" applyBorder="1" applyAlignment="1">
      <alignment horizontal="center" vertical="center" wrapText="1"/>
    </xf>
    <xf numFmtId="0" fontId="14" fillId="23" borderId="170" xfId="0" applyFont="1" applyFill="1" applyBorder="1" applyAlignment="1">
      <alignment horizontal="center" vertical="center" wrapText="1"/>
    </xf>
    <xf numFmtId="0" fontId="6" fillId="0" borderId="169" xfId="0" applyFont="1" applyBorder="1" applyAlignment="1">
      <alignment horizontal="center" vertical="center" wrapText="1"/>
    </xf>
    <xf numFmtId="0" fontId="6" fillId="0" borderId="178" xfId="0" applyFont="1" applyBorder="1" applyAlignment="1">
      <alignment horizontal="center" vertical="center" wrapText="1"/>
    </xf>
    <xf numFmtId="0" fontId="9" fillId="11" borderId="171" xfId="0" applyFont="1" applyFill="1" applyBorder="1" applyAlignment="1">
      <alignment horizontal="center" vertical="center" wrapText="1"/>
    </xf>
    <xf numFmtId="0" fontId="9" fillId="0" borderId="174"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173" xfId="0" applyFont="1" applyBorder="1" applyAlignment="1">
      <alignment horizontal="center" vertical="center" wrapText="1"/>
    </xf>
    <xf numFmtId="0" fontId="9" fillId="0" borderId="168" xfId="0" applyFont="1" applyBorder="1" applyAlignment="1">
      <alignment horizontal="center" vertical="center" wrapText="1"/>
    </xf>
    <xf numFmtId="0" fontId="9" fillId="0" borderId="169" xfId="0" applyFont="1" applyBorder="1" applyAlignment="1">
      <alignment horizontal="center" vertical="center" wrapText="1"/>
    </xf>
    <xf numFmtId="0" fontId="9" fillId="0" borderId="172" xfId="0" applyFont="1" applyBorder="1" applyAlignment="1">
      <alignment horizontal="center" vertical="center" wrapText="1"/>
    </xf>
    <xf numFmtId="0" fontId="1" fillId="0" borderId="169" xfId="0" applyFont="1" applyBorder="1" applyAlignment="1">
      <alignment horizontal="center" vertical="center" wrapText="1"/>
    </xf>
    <xf numFmtId="0" fontId="1" fillId="4" borderId="169" xfId="0" applyFont="1" applyFill="1" applyBorder="1" applyAlignment="1">
      <alignment horizontal="center" vertical="center" wrapText="1"/>
    </xf>
    <xf numFmtId="0" fontId="1" fillId="0" borderId="178" xfId="0" applyFont="1" applyBorder="1" applyAlignment="1">
      <alignment horizontal="center" vertical="center" wrapText="1"/>
    </xf>
    <xf numFmtId="0" fontId="9" fillId="25" borderId="192" xfId="0" applyFont="1" applyFill="1" applyBorder="1" applyAlignment="1">
      <alignment horizontal="center" vertical="center" wrapText="1"/>
    </xf>
    <xf numFmtId="0" fontId="1" fillId="0" borderId="124" xfId="0" applyFont="1" applyBorder="1" applyAlignment="1">
      <alignment horizontal="center" vertical="center" wrapText="1"/>
    </xf>
    <xf numFmtId="9" fontId="9" fillId="16" borderId="24" xfId="0" applyNumberFormat="1" applyFont="1" applyFill="1" applyBorder="1" applyAlignment="1">
      <alignment horizontal="center" vertical="center" wrapText="1"/>
    </xf>
    <xf numFmtId="0" fontId="1" fillId="0" borderId="92" xfId="0" applyFont="1" applyBorder="1" applyAlignment="1">
      <alignment horizontal="center" vertical="center" wrapText="1"/>
    </xf>
    <xf numFmtId="0" fontId="1" fillId="4" borderId="92" xfId="0" applyFont="1" applyFill="1" applyBorder="1" applyAlignment="1">
      <alignment horizontal="center" vertical="center" wrapText="1"/>
    </xf>
    <xf numFmtId="9" fontId="9" fillId="16" borderId="118" xfId="0" applyNumberFormat="1" applyFont="1" applyFill="1" applyBorder="1" applyAlignment="1">
      <alignment horizontal="center" vertical="center" wrapText="1"/>
    </xf>
    <xf numFmtId="9" fontId="9" fillId="16" borderId="163" xfId="0" applyNumberFormat="1" applyFont="1" applyFill="1" applyBorder="1" applyAlignment="1">
      <alignment horizontal="center" vertical="center" wrapText="1"/>
    </xf>
    <xf numFmtId="9" fontId="9" fillId="16" borderId="166" xfId="0" applyNumberFormat="1" applyFont="1" applyFill="1" applyBorder="1" applyAlignment="1">
      <alignment horizontal="center" vertical="center" wrapText="1"/>
    </xf>
    <xf numFmtId="0" fontId="1" fillId="0" borderId="62" xfId="0" applyFont="1" applyBorder="1" applyAlignment="1">
      <alignment horizontal="center" vertical="center" wrapText="1"/>
    </xf>
    <xf numFmtId="9" fontId="6" fillId="0" borderId="113" xfId="0" applyNumberFormat="1" applyFont="1" applyBorder="1" applyAlignment="1">
      <alignment horizontal="center" vertical="center" wrapText="1"/>
    </xf>
    <xf numFmtId="0" fontId="9" fillId="16" borderId="24" xfId="0" applyFont="1" applyFill="1" applyBorder="1" applyAlignment="1">
      <alignment horizontal="center" vertical="center" wrapText="1"/>
    </xf>
    <xf numFmtId="9" fontId="6" fillId="0" borderId="124" xfId="0" applyNumberFormat="1" applyFont="1" applyBorder="1" applyAlignment="1">
      <alignment horizontal="center" vertical="center" wrapText="1"/>
    </xf>
    <xf numFmtId="0" fontId="9" fillId="16" borderId="67" xfId="0" applyFont="1" applyFill="1" applyBorder="1" applyAlignment="1">
      <alignment horizontal="center" vertical="center" wrapText="1"/>
    </xf>
    <xf numFmtId="0" fontId="1" fillId="0" borderId="68" xfId="0" applyFont="1" applyBorder="1" applyAlignment="1">
      <alignment horizontal="center" vertical="center" wrapText="1"/>
    </xf>
    <xf numFmtId="0" fontId="9" fillId="0" borderId="68" xfId="0" applyFont="1" applyBorder="1" applyAlignment="1">
      <alignment horizontal="center" vertical="center" wrapText="1"/>
    </xf>
    <xf numFmtId="0" fontId="1" fillId="4" borderId="68" xfId="0" applyFont="1" applyFill="1" applyBorder="1" applyAlignment="1">
      <alignment horizontal="center" vertical="center" wrapText="1"/>
    </xf>
    <xf numFmtId="0" fontId="1" fillId="0" borderId="167" xfId="0" applyFont="1" applyBorder="1" applyAlignment="1">
      <alignment horizontal="center" vertical="center" wrapText="1"/>
    </xf>
    <xf numFmtId="0" fontId="9" fillId="7" borderId="99" xfId="0" applyFont="1" applyFill="1" applyBorder="1" applyAlignment="1">
      <alignment horizontal="center" vertical="center" wrapText="1"/>
    </xf>
    <xf numFmtId="0" fontId="9" fillId="8" borderId="101" xfId="0" applyFont="1" applyFill="1" applyBorder="1" applyAlignment="1">
      <alignment horizontal="center" vertical="center" wrapText="1"/>
    </xf>
    <xf numFmtId="0" fontId="1" fillId="0" borderId="49" xfId="0" applyFont="1" applyBorder="1" applyAlignment="1">
      <alignment horizontal="center" vertical="center" wrapText="1"/>
    </xf>
    <xf numFmtId="0" fontId="1" fillId="4" borderId="4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 fillId="0" borderId="194" xfId="0" applyFont="1" applyBorder="1" applyAlignment="1">
      <alignment horizontal="center" vertical="center" wrapText="1"/>
    </xf>
    <xf numFmtId="0" fontId="9" fillId="7" borderId="189" xfId="0" applyFont="1" applyFill="1" applyBorder="1" applyAlignment="1">
      <alignment horizontal="center" vertical="center" wrapText="1"/>
    </xf>
    <xf numFmtId="0" fontId="9" fillId="10" borderId="103" xfId="0" applyFont="1" applyFill="1" applyBorder="1" applyAlignment="1">
      <alignment horizontal="center" vertical="center" wrapText="1"/>
    </xf>
    <xf numFmtId="0" fontId="9" fillId="11" borderId="105" xfId="0" applyFont="1" applyFill="1" applyBorder="1" applyAlignment="1">
      <alignment horizontal="center" vertical="center" wrapText="1"/>
    </xf>
    <xf numFmtId="0" fontId="9" fillId="10" borderId="190" xfId="0" applyFont="1" applyFill="1" applyBorder="1" applyAlignment="1">
      <alignment horizontal="center" vertical="center" wrapText="1"/>
    </xf>
    <xf numFmtId="0" fontId="1" fillId="0" borderId="51" xfId="0" applyFont="1" applyBorder="1" applyAlignment="1">
      <alignment horizontal="center" vertical="center" wrapText="1"/>
    </xf>
    <xf numFmtId="9" fontId="1" fillId="0" borderId="92" xfId="0" applyNumberFormat="1" applyFont="1" applyBorder="1" applyAlignment="1">
      <alignment horizontal="center" vertical="center" wrapText="1"/>
    </xf>
    <xf numFmtId="0" fontId="18" fillId="0" borderId="92" xfId="0" applyFont="1" applyBorder="1" applyAlignment="1">
      <alignment horizontal="center" vertical="center" wrapText="1"/>
    </xf>
    <xf numFmtId="0" fontId="18" fillId="0" borderId="124" xfId="0" applyFont="1" applyBorder="1" applyAlignment="1">
      <alignment horizontal="center" vertical="center" wrapText="1"/>
    </xf>
    <xf numFmtId="9" fontId="1" fillId="0" borderId="124" xfId="0" applyNumberFormat="1" applyFont="1" applyBorder="1" applyAlignment="1">
      <alignment horizontal="center" vertical="center" wrapText="1"/>
    </xf>
    <xf numFmtId="9" fontId="6" fillId="0" borderId="92" xfId="0" applyNumberFormat="1" applyFont="1" applyBorder="1" applyAlignment="1">
      <alignment horizontal="center" vertical="center" wrapText="1"/>
    </xf>
    <xf numFmtId="0" fontId="6" fillId="4" borderId="92" xfId="0" applyFont="1" applyFill="1" applyBorder="1" applyAlignment="1">
      <alignment horizontal="center" vertical="center" wrapText="1"/>
    </xf>
    <xf numFmtId="9" fontId="6" fillId="0" borderId="125" xfId="0" applyNumberFormat="1" applyFont="1" applyBorder="1" applyAlignment="1">
      <alignment horizontal="center" vertical="center" wrapText="1"/>
    </xf>
    <xf numFmtId="0" fontId="16" fillId="14" borderId="77" xfId="0" applyFont="1" applyFill="1" applyBorder="1" applyAlignment="1">
      <alignment horizontal="center" vertical="center" wrapText="1"/>
    </xf>
    <xf numFmtId="0" fontId="16" fillId="5" borderId="81" xfId="0" applyFont="1" applyFill="1" applyBorder="1" applyAlignment="1">
      <alignment horizontal="center" vertical="center" wrapText="1"/>
    </xf>
    <xf numFmtId="9" fontId="16" fillId="5" borderId="85" xfId="0" applyNumberFormat="1" applyFont="1" applyFill="1" applyBorder="1" applyAlignment="1">
      <alignment horizontal="center" vertical="center" wrapText="1"/>
    </xf>
    <xf numFmtId="0" fontId="9" fillId="10" borderId="98" xfId="0" applyFont="1" applyFill="1" applyBorder="1" applyAlignment="1">
      <alignment horizontal="center" vertical="center" wrapText="1"/>
    </xf>
    <xf numFmtId="0" fontId="9" fillId="7" borderId="98" xfId="0" applyFont="1" applyFill="1" applyBorder="1" applyAlignment="1">
      <alignment horizontal="center" vertical="center" wrapText="1"/>
    </xf>
    <xf numFmtId="0" fontId="9" fillId="7" borderId="100" xfId="0" applyFont="1" applyFill="1" applyBorder="1" applyAlignment="1">
      <alignment horizontal="center" vertical="center" wrapText="1"/>
    </xf>
    <xf numFmtId="0" fontId="9" fillId="10" borderId="104" xfId="0" applyFont="1" applyFill="1" applyBorder="1" applyAlignment="1">
      <alignment horizontal="center" vertical="center" wrapText="1"/>
    </xf>
    <xf numFmtId="10" fontId="1" fillId="0" borderId="92" xfId="0" applyNumberFormat="1" applyFont="1" applyBorder="1" applyAlignment="1">
      <alignment horizontal="center" vertical="center" wrapText="1"/>
    </xf>
    <xf numFmtId="0" fontId="9" fillId="20" borderId="33" xfId="0" applyFont="1" applyFill="1" applyBorder="1" applyAlignment="1">
      <alignment horizontal="center" vertical="center" wrapText="1"/>
    </xf>
    <xf numFmtId="0" fontId="9" fillId="21" borderId="33" xfId="0" applyFont="1" applyFill="1" applyBorder="1" applyAlignment="1">
      <alignment horizontal="center" vertical="center" wrapText="1"/>
    </xf>
    <xf numFmtId="0" fontId="6" fillId="0" borderId="130" xfId="0" applyFont="1" applyBorder="1" applyAlignment="1">
      <alignment horizontal="center" vertical="center" wrapText="1"/>
    </xf>
    <xf numFmtId="0" fontId="14" fillId="7" borderId="130" xfId="0" applyFont="1" applyFill="1" applyBorder="1" applyAlignment="1">
      <alignment horizontal="center" vertical="center" wrapText="1"/>
    </xf>
    <xf numFmtId="0" fontId="14" fillId="10" borderId="130" xfId="0" applyFont="1" applyFill="1" applyBorder="1" applyAlignment="1">
      <alignment horizontal="center" vertical="center" wrapText="1"/>
    </xf>
    <xf numFmtId="10" fontId="6" fillId="0" borderId="130" xfId="0" applyNumberFormat="1" applyFont="1" applyBorder="1" applyAlignment="1">
      <alignment horizontal="center" vertical="center" wrapText="1"/>
    </xf>
    <xf numFmtId="0" fontId="6" fillId="3" borderId="91" xfId="0" applyFont="1" applyFill="1" applyBorder="1" applyAlignment="1">
      <alignment horizontal="center" vertical="center" wrapText="1"/>
    </xf>
    <xf numFmtId="0" fontId="6" fillId="3" borderId="187" xfId="0" applyFont="1" applyFill="1" applyBorder="1" applyAlignment="1">
      <alignment horizontal="center" vertical="center" wrapText="1"/>
    </xf>
    <xf numFmtId="0" fontId="9" fillId="8" borderId="98" xfId="0" applyFont="1" applyFill="1" applyBorder="1" applyAlignment="1">
      <alignment horizontal="center" vertical="center" wrapText="1"/>
    </xf>
    <xf numFmtId="0" fontId="9" fillId="11" borderId="98" xfId="0" applyFont="1" applyFill="1" applyBorder="1" applyAlignment="1">
      <alignment horizontal="center" vertical="center" wrapText="1"/>
    </xf>
    <xf numFmtId="0" fontId="9" fillId="8" borderId="100" xfId="0" applyFont="1" applyFill="1" applyBorder="1" applyAlignment="1">
      <alignment horizontal="center" vertical="center" wrapText="1"/>
    </xf>
    <xf numFmtId="0" fontId="9" fillId="11" borderId="104" xfId="0" applyFont="1" applyFill="1" applyBorder="1" applyAlignment="1">
      <alignment horizontal="center" vertical="center" wrapText="1"/>
    </xf>
    <xf numFmtId="0" fontId="6" fillId="3" borderId="200" xfId="0" applyFont="1" applyFill="1" applyBorder="1" applyAlignment="1">
      <alignment horizontal="center" vertical="center" wrapText="1"/>
    </xf>
    <xf numFmtId="0" fontId="6" fillId="3" borderId="201" xfId="0" applyFont="1" applyFill="1" applyBorder="1" applyAlignment="1">
      <alignment horizontal="center" vertical="center" wrapText="1"/>
    </xf>
    <xf numFmtId="0" fontId="6" fillId="3" borderId="202" xfId="0" applyFont="1" applyFill="1" applyBorder="1" applyAlignment="1">
      <alignment horizontal="center" vertical="center" wrapText="1"/>
    </xf>
    <xf numFmtId="0" fontId="6" fillId="3" borderId="203" xfId="0" applyFont="1" applyFill="1" applyBorder="1" applyAlignment="1">
      <alignment horizontal="center" vertical="center" wrapText="1"/>
    </xf>
    <xf numFmtId="0" fontId="6" fillId="3" borderId="183" xfId="0" applyFont="1" applyFill="1" applyBorder="1" applyAlignment="1">
      <alignment horizontal="center" vertical="center" wrapText="1"/>
    </xf>
    <xf numFmtId="0" fontId="6" fillId="3" borderId="204" xfId="0" applyFont="1" applyFill="1" applyBorder="1" applyAlignment="1">
      <alignment horizontal="center" vertical="center" wrapText="1"/>
    </xf>
    <xf numFmtId="0" fontId="6" fillId="3" borderId="197" xfId="0" applyFont="1" applyFill="1" applyBorder="1" applyAlignment="1">
      <alignment horizontal="center" vertical="center" wrapText="1"/>
    </xf>
    <xf numFmtId="0" fontId="6" fillId="3" borderId="180" xfId="0" applyFont="1" applyFill="1" applyBorder="1" applyAlignment="1">
      <alignment horizontal="center" vertical="center" wrapText="1"/>
    </xf>
    <xf numFmtId="0" fontId="6" fillId="3" borderId="205" xfId="0" applyFont="1" applyFill="1" applyBorder="1" applyAlignment="1">
      <alignment horizontal="center" vertical="center" wrapText="1"/>
    </xf>
    <xf numFmtId="0" fontId="6" fillId="3" borderId="188" xfId="0" applyFont="1" applyFill="1" applyBorder="1" applyAlignment="1">
      <alignment horizontal="center" vertical="center" wrapText="1"/>
    </xf>
    <xf numFmtId="0" fontId="6" fillId="3" borderId="206" xfId="0" applyFont="1" applyFill="1" applyBorder="1" applyAlignment="1">
      <alignment horizontal="center" vertical="center" wrapText="1"/>
    </xf>
    <xf numFmtId="0" fontId="6" fillId="3" borderId="207" xfId="0" applyFont="1" applyFill="1" applyBorder="1" applyAlignment="1">
      <alignment horizontal="center" vertical="center" wrapText="1"/>
    </xf>
    <xf numFmtId="0" fontId="6" fillId="3" borderId="208" xfId="0" applyFont="1" applyFill="1" applyBorder="1" applyAlignment="1">
      <alignment horizontal="center" vertical="center" wrapText="1"/>
    </xf>
    <xf numFmtId="0" fontId="6" fillId="3" borderId="209" xfId="0" applyFont="1" applyFill="1" applyBorder="1" applyAlignment="1">
      <alignment horizontal="center" vertical="center" wrapText="1"/>
    </xf>
    <xf numFmtId="0" fontId="6" fillId="3" borderId="210" xfId="0" applyFont="1" applyFill="1" applyBorder="1" applyAlignment="1">
      <alignment horizontal="center" vertical="center" wrapText="1"/>
    </xf>
    <xf numFmtId="0" fontId="6" fillId="3" borderId="131" xfId="0" applyFont="1" applyFill="1" applyBorder="1" applyAlignment="1">
      <alignment horizontal="center" vertical="center" wrapText="1"/>
    </xf>
    <xf numFmtId="0" fontId="40" fillId="0" borderId="218" xfId="0" applyFont="1" applyBorder="1" applyAlignment="1" applyProtection="1">
      <alignment vertical="top"/>
      <protection locked="0"/>
    </xf>
    <xf numFmtId="0" fontId="41" fillId="0" borderId="92" xfId="0" applyFont="1" applyBorder="1" applyAlignment="1" applyProtection="1">
      <alignment horizontal="center" vertical="center" wrapText="1"/>
      <protection locked="0"/>
    </xf>
    <xf numFmtId="0" fontId="16" fillId="14" borderId="92" xfId="0" applyFont="1" applyFill="1" applyBorder="1" applyAlignment="1">
      <alignment horizontal="center" vertical="center" wrapText="1"/>
    </xf>
    <xf numFmtId="0" fontId="16" fillId="5" borderId="92" xfId="0" applyFont="1" applyFill="1" applyBorder="1" applyAlignment="1">
      <alignment horizontal="center" vertical="center" wrapText="1"/>
    </xf>
    <xf numFmtId="9" fontId="16" fillId="5" borderId="92" xfId="0" applyNumberFormat="1" applyFont="1" applyFill="1" applyBorder="1" applyAlignment="1">
      <alignment horizontal="center" vertical="center" wrapText="1"/>
    </xf>
    <xf numFmtId="9" fontId="7" fillId="5" borderId="92" xfId="0" applyNumberFormat="1" applyFont="1" applyFill="1" applyBorder="1" applyAlignment="1">
      <alignment horizontal="center" vertical="center" wrapText="1"/>
    </xf>
    <xf numFmtId="0" fontId="37" fillId="0" borderId="92" xfId="0" applyFont="1" applyBorder="1"/>
    <xf numFmtId="9" fontId="20" fillId="5" borderId="92" xfId="0" applyNumberFormat="1" applyFont="1" applyFill="1" applyBorder="1" applyAlignment="1">
      <alignment horizontal="center" vertical="center" wrapText="1"/>
    </xf>
    <xf numFmtId="0" fontId="41" fillId="0" borderId="219" xfId="0" applyFont="1" applyBorder="1" applyAlignment="1" applyProtection="1">
      <alignment horizontal="center" vertical="center" wrapText="1"/>
      <protection locked="0"/>
    </xf>
    <xf numFmtId="0" fontId="45" fillId="0" borderId="92" xfId="0" applyFont="1" applyBorder="1" applyAlignment="1" applyProtection="1">
      <alignment vertical="top"/>
      <protection locked="0"/>
    </xf>
    <xf numFmtId="0" fontId="45" fillId="0" borderId="124" xfId="0" applyFont="1" applyBorder="1" applyAlignment="1" applyProtection="1">
      <alignment vertical="top"/>
      <protection locked="0"/>
    </xf>
    <xf numFmtId="0" fontId="41" fillId="0" borderId="0" xfId="0" applyFont="1" applyAlignment="1" applyProtection="1">
      <alignment horizontal="center" vertical="center" wrapText="1"/>
      <protection locked="0"/>
    </xf>
    <xf numFmtId="0" fontId="41" fillId="0" borderId="0" xfId="0" applyFont="1" applyProtection="1">
      <protection locked="0"/>
    </xf>
    <xf numFmtId="0" fontId="40" fillId="0" borderId="213" xfId="0" applyFont="1" applyBorder="1" applyProtection="1">
      <protection locked="0"/>
    </xf>
    <xf numFmtId="0" fontId="40" fillId="0" borderId="199" xfId="0" applyFont="1" applyBorder="1" applyProtection="1">
      <protection locked="0"/>
    </xf>
    <xf numFmtId="0" fontId="41" fillId="0" borderId="165" xfId="0" applyFont="1" applyBorder="1" applyProtection="1">
      <protection locked="0"/>
    </xf>
    <xf numFmtId="0" fontId="41" fillId="0" borderId="182" xfId="0" applyFont="1" applyBorder="1" applyProtection="1">
      <protection locked="0"/>
    </xf>
    <xf numFmtId="0" fontId="9" fillId="0" borderId="92" xfId="0" applyFont="1" applyBorder="1" applyAlignment="1">
      <alignment horizontal="left" vertical="center" wrapText="1"/>
    </xf>
    <xf numFmtId="0" fontId="1" fillId="0" borderId="92" xfId="0" applyFont="1" applyBorder="1" applyAlignment="1">
      <alignment horizontal="left" vertical="center" wrapText="1"/>
    </xf>
    <xf numFmtId="0" fontId="14" fillId="7" borderId="98" xfId="0" applyFont="1" applyFill="1" applyBorder="1" applyAlignment="1">
      <alignment horizontal="center" vertical="center" wrapText="1"/>
    </xf>
    <xf numFmtId="0" fontId="14" fillId="10" borderId="98" xfId="0" applyFont="1" applyFill="1" applyBorder="1" applyAlignment="1">
      <alignment horizontal="center" vertical="center" wrapText="1"/>
    </xf>
    <xf numFmtId="0" fontId="46" fillId="16" borderId="55" xfId="0" applyFont="1" applyFill="1" applyBorder="1" applyAlignment="1" applyProtection="1">
      <alignment horizontal="center" vertical="center" wrapText="1"/>
      <protection locked="0"/>
    </xf>
    <xf numFmtId="0" fontId="46" fillId="16" borderId="24" xfId="0" applyFont="1" applyFill="1" applyBorder="1" applyAlignment="1" applyProtection="1">
      <alignment horizontal="center" vertical="center" wrapText="1"/>
      <protection locked="0"/>
    </xf>
    <xf numFmtId="0" fontId="6" fillId="2" borderId="215" xfId="0" applyFont="1" applyFill="1" applyBorder="1" applyAlignment="1" applyProtection="1">
      <alignment vertical="center" wrapText="1"/>
      <protection locked="0"/>
    </xf>
    <xf numFmtId="0" fontId="6" fillId="2" borderId="216" xfId="0" applyFont="1" applyFill="1" applyBorder="1" applyAlignment="1" applyProtection="1">
      <alignment vertical="center" wrapText="1"/>
      <protection locked="0"/>
    </xf>
    <xf numFmtId="0" fontId="40" fillId="0" borderId="216" xfId="0" applyFont="1" applyBorder="1" applyProtection="1">
      <protection locked="0"/>
    </xf>
    <xf numFmtId="0" fontId="41" fillId="26" borderId="219" xfId="0" applyFont="1" applyFill="1" applyBorder="1" applyAlignment="1" applyProtection="1">
      <alignment horizontal="center" vertical="center" wrapText="1"/>
      <protection locked="0"/>
    </xf>
    <xf numFmtId="0" fontId="40" fillId="0" borderId="217" xfId="0" applyFont="1" applyBorder="1" applyAlignment="1" applyProtection="1">
      <alignment vertical="top"/>
      <protection locked="0"/>
    </xf>
    <xf numFmtId="0" fontId="40" fillId="0" borderId="218" xfId="0" applyFont="1" applyBorder="1" applyProtection="1">
      <protection locked="0"/>
    </xf>
    <xf numFmtId="0" fontId="9" fillId="0" borderId="99" xfId="0" applyFont="1" applyBorder="1" applyAlignment="1" applyProtection="1">
      <alignment horizontal="center" vertical="center" wrapText="1"/>
      <protection locked="0"/>
    </xf>
    <xf numFmtId="0" fontId="9" fillId="0" borderId="102" xfId="0" applyFont="1" applyBorder="1" applyAlignment="1" applyProtection="1">
      <alignment horizontal="center" vertical="center" wrapText="1"/>
      <protection locked="0"/>
    </xf>
    <xf numFmtId="0" fontId="9" fillId="0" borderId="103" xfId="0" applyFont="1" applyBorder="1" applyAlignment="1" applyProtection="1">
      <alignment horizontal="center" vertical="center" wrapText="1"/>
      <protection locked="0"/>
    </xf>
    <xf numFmtId="0" fontId="10" fillId="9" borderId="227" xfId="0" applyFont="1" applyFill="1" applyBorder="1" applyAlignment="1" applyProtection="1">
      <alignment horizontal="center" vertical="center" wrapText="1"/>
      <protection locked="0"/>
    </xf>
    <xf numFmtId="0" fontId="7" fillId="12" borderId="228" xfId="0" applyFont="1" applyFill="1" applyBorder="1" applyAlignment="1" applyProtection="1">
      <alignment horizontal="center" vertical="center" wrapText="1"/>
      <protection locked="0"/>
    </xf>
    <xf numFmtId="0" fontId="10" fillId="9" borderId="228" xfId="0" applyFont="1" applyFill="1" applyBorder="1" applyAlignment="1" applyProtection="1">
      <alignment horizontal="center" vertical="center" wrapText="1"/>
      <protection locked="0"/>
    </xf>
    <xf numFmtId="0" fontId="7" fillId="12" borderId="229" xfId="0" applyFont="1" applyFill="1" applyBorder="1" applyAlignment="1" applyProtection="1">
      <alignment horizontal="center" vertical="center" wrapText="1"/>
      <protection locked="0"/>
    </xf>
    <xf numFmtId="0" fontId="1" fillId="8" borderId="179" xfId="0" applyFont="1" applyFill="1" applyBorder="1" applyAlignment="1" applyProtection="1">
      <alignment horizontal="center" vertical="center" wrapText="1"/>
      <protection locked="0"/>
    </xf>
    <xf numFmtId="0" fontId="1" fillId="11" borderId="193" xfId="0" applyFont="1" applyFill="1" applyBorder="1" applyAlignment="1" applyProtection="1">
      <alignment horizontal="center" vertical="center" wrapText="1"/>
      <protection locked="0"/>
    </xf>
    <xf numFmtId="0" fontId="1" fillId="8" borderId="117" xfId="0" applyFont="1" applyFill="1" applyBorder="1" applyAlignment="1" applyProtection="1">
      <alignment horizontal="center" vertical="center" wrapText="1"/>
      <protection locked="0"/>
    </xf>
    <xf numFmtId="0" fontId="1" fillId="11" borderId="117" xfId="0" applyFont="1" applyFill="1" applyBorder="1" applyAlignment="1" applyProtection="1">
      <alignment horizontal="center" vertical="center" wrapText="1"/>
      <protection locked="0"/>
    </xf>
    <xf numFmtId="0" fontId="1" fillId="8" borderId="115" xfId="0" applyFont="1" applyFill="1" applyBorder="1" applyAlignment="1" applyProtection="1">
      <alignment horizontal="center" vertical="center" wrapText="1"/>
      <protection locked="0"/>
    </xf>
    <xf numFmtId="0" fontId="1" fillId="11" borderId="232" xfId="0" applyFont="1" applyFill="1" applyBorder="1" applyAlignment="1" applyProtection="1">
      <alignment horizontal="center" vertical="center" wrapText="1"/>
      <protection locked="0"/>
    </xf>
    <xf numFmtId="0" fontId="41" fillId="0" borderId="182" xfId="0" applyFont="1" applyBorder="1" applyAlignment="1" applyProtection="1">
      <alignment horizontal="center" vertical="center" wrapText="1"/>
      <protection locked="0"/>
    </xf>
    <xf numFmtId="0" fontId="41" fillId="2" borderId="219" xfId="0" applyFont="1" applyFill="1" applyBorder="1" applyAlignment="1" applyProtection="1">
      <alignment horizontal="center" vertical="center" wrapText="1"/>
      <protection locked="0"/>
    </xf>
    <xf numFmtId="0" fontId="41" fillId="4" borderId="165" xfId="0" applyFont="1" applyFill="1" applyBorder="1" applyAlignment="1" applyProtection="1">
      <alignment horizontal="center" vertical="center" wrapText="1"/>
      <protection locked="0"/>
    </xf>
    <xf numFmtId="49" fontId="43" fillId="0" borderId="92" xfId="0" applyNumberFormat="1" applyFont="1" applyBorder="1" applyAlignment="1" applyProtection="1">
      <alignment vertical="top" wrapText="1"/>
      <protection locked="0"/>
    </xf>
    <xf numFmtId="0" fontId="1" fillId="0" borderId="92" xfId="0" applyFont="1" applyBorder="1" applyProtection="1">
      <protection locked="0"/>
    </xf>
    <xf numFmtId="0" fontId="1" fillId="0" borderId="132" xfId="0" applyFont="1" applyBorder="1" applyAlignment="1" applyProtection="1">
      <alignment horizontal="center" vertical="center" wrapText="1"/>
      <protection locked="0"/>
    </xf>
    <xf numFmtId="0" fontId="1" fillId="0" borderId="133" xfId="0" applyFont="1" applyBorder="1" applyAlignment="1" applyProtection="1">
      <alignment horizontal="center" vertical="center" wrapText="1"/>
      <protection locked="0"/>
    </xf>
    <xf numFmtId="0" fontId="1" fillId="0" borderId="134" xfId="0" applyFont="1" applyBorder="1" applyAlignment="1" applyProtection="1">
      <alignment horizontal="center" vertical="center" wrapText="1"/>
      <protection locked="0"/>
    </xf>
    <xf numFmtId="0" fontId="1" fillId="0" borderId="135"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 fillId="0" borderId="136" xfId="0" applyFont="1" applyBorder="1" applyAlignment="1" applyProtection="1">
      <alignment horizontal="center" vertical="center" wrapText="1"/>
      <protection locked="0"/>
    </xf>
    <xf numFmtId="0" fontId="1" fillId="0" borderId="137"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128" xfId="0" applyFont="1" applyBorder="1" applyAlignment="1" applyProtection="1">
      <alignment horizontal="center" vertical="center" wrapText="1"/>
      <protection locked="0"/>
    </xf>
    <xf numFmtId="0" fontId="1" fillId="0" borderId="138"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139" xfId="0" applyFont="1" applyBorder="1" applyAlignment="1" applyProtection="1">
      <alignment horizontal="center" vertical="center" wrapText="1"/>
      <protection locked="0"/>
    </xf>
    <xf numFmtId="0" fontId="1" fillId="0" borderId="117" xfId="0" applyFont="1" applyBorder="1" applyAlignment="1" applyProtection="1">
      <alignment horizontal="center" vertical="center" wrapText="1"/>
      <protection locked="0"/>
    </xf>
    <xf numFmtId="0" fontId="1" fillId="0" borderId="140" xfId="0" applyFont="1" applyBorder="1" applyAlignment="1" applyProtection="1">
      <alignment horizontal="center" vertical="center" wrapText="1"/>
      <protection locked="0"/>
    </xf>
    <xf numFmtId="0" fontId="1" fillId="0" borderId="141" xfId="0" applyFont="1" applyBorder="1" applyAlignment="1" applyProtection="1">
      <alignment horizontal="center" vertical="center" wrapText="1"/>
      <protection locked="0"/>
    </xf>
    <xf numFmtId="0" fontId="1" fillId="0" borderId="142" xfId="0" applyFont="1" applyBorder="1" applyAlignment="1" applyProtection="1">
      <alignment horizontal="center" vertical="center" wrapText="1"/>
      <protection locked="0"/>
    </xf>
    <xf numFmtId="0" fontId="1" fillId="0" borderId="151" xfId="0" applyFont="1" applyBorder="1" applyAlignment="1" applyProtection="1">
      <alignment horizontal="center" vertical="center" wrapText="1"/>
      <protection locked="0"/>
    </xf>
    <xf numFmtId="0" fontId="1" fillId="0" borderId="152" xfId="0" applyFont="1" applyBorder="1" applyAlignment="1" applyProtection="1">
      <alignment horizontal="center" vertical="center" wrapText="1"/>
      <protection locked="0"/>
    </xf>
    <xf numFmtId="0" fontId="1" fillId="0" borderId="153" xfId="0" applyFont="1" applyBorder="1" applyAlignment="1" applyProtection="1">
      <alignment horizontal="center" vertical="center" wrapText="1"/>
      <protection locked="0"/>
    </xf>
    <xf numFmtId="0" fontId="1" fillId="0" borderId="111"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115"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1" fillId="0" borderId="133" xfId="0" applyFont="1" applyBorder="1" applyAlignment="1" applyProtection="1">
      <alignment horizontal="center" vertical="center" wrapText="1"/>
      <protection locked="0"/>
    </xf>
    <xf numFmtId="0" fontId="1" fillId="0" borderId="150"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128" xfId="0" applyFont="1" applyBorder="1" applyAlignment="1" applyProtection="1">
      <alignment horizontal="center" vertical="center" wrapText="1"/>
      <protection locked="0"/>
    </xf>
    <xf numFmtId="0" fontId="1" fillId="0" borderId="157" xfId="0" applyFont="1" applyBorder="1" applyAlignment="1" applyProtection="1">
      <alignment horizontal="center" vertical="center" wrapText="1"/>
      <protection locked="0"/>
    </xf>
    <xf numFmtId="0" fontId="1" fillId="0" borderId="230" xfId="0" applyFont="1" applyBorder="1" applyAlignment="1" applyProtection="1">
      <alignment horizontal="center" vertical="center" wrapText="1"/>
      <protection locked="0"/>
    </xf>
    <xf numFmtId="0" fontId="1" fillId="0" borderId="160" xfId="0" applyFont="1" applyBorder="1" applyAlignment="1" applyProtection="1">
      <alignment horizontal="center" vertical="center" wrapText="1"/>
      <protection locked="0"/>
    </xf>
    <xf numFmtId="0" fontId="1" fillId="0" borderId="162" xfId="0" applyFont="1" applyBorder="1" applyAlignment="1" applyProtection="1">
      <alignment horizontal="center" vertical="center" wrapText="1"/>
      <protection locked="0"/>
    </xf>
    <xf numFmtId="0" fontId="1" fillId="0" borderId="231" xfId="0" applyFont="1" applyBorder="1" applyAlignment="1" applyProtection="1">
      <alignment horizontal="center" vertical="center" wrapText="1"/>
      <protection locked="0"/>
    </xf>
    <xf numFmtId="0" fontId="11" fillId="0" borderId="137" xfId="0" applyFont="1" applyBorder="1" applyAlignment="1" applyProtection="1">
      <alignment horizontal="center" vertical="center" wrapText="1"/>
      <protection locked="0"/>
    </xf>
    <xf numFmtId="0" fontId="12" fillId="0" borderId="137" xfId="0" applyFont="1" applyBorder="1" applyAlignment="1" applyProtection="1">
      <alignment horizontal="center" vertical="center" wrapText="1"/>
      <protection locked="0"/>
    </xf>
    <xf numFmtId="0" fontId="1" fillId="0" borderId="109"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0" borderId="46" xfId="0" applyFont="1" applyBorder="1" applyAlignment="1" applyProtection="1">
      <alignment horizontal="center" vertical="center" wrapText="1"/>
      <protection locked="0"/>
    </xf>
    <xf numFmtId="0" fontId="1" fillId="0" borderId="148" xfId="0" applyFont="1" applyBorder="1" applyAlignment="1" applyProtection="1">
      <alignment horizontal="center" vertical="center" wrapText="1"/>
      <protection locked="0"/>
    </xf>
    <xf numFmtId="0" fontId="12" fillId="0" borderId="111" xfId="0" applyFont="1" applyBorder="1" applyAlignment="1" applyProtection="1">
      <alignment horizontal="center" vertical="center" wrapText="1"/>
      <protection locked="0"/>
    </xf>
    <xf numFmtId="0" fontId="12" fillId="0" borderId="133" xfId="0" applyFont="1" applyBorder="1" applyAlignment="1" applyProtection="1">
      <alignment horizontal="center" vertical="center" wrapText="1"/>
      <protection locked="0"/>
    </xf>
    <xf numFmtId="0" fontId="12" fillId="0" borderId="109"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 fillId="0" borderId="158" xfId="0" applyFont="1" applyBorder="1" applyAlignment="1" applyProtection="1">
      <alignment horizontal="center" vertical="center" wrapText="1"/>
      <protection locked="0"/>
    </xf>
    <xf numFmtId="0" fontId="13" fillId="0" borderId="135"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13" fillId="0" borderId="136" xfId="0" applyFont="1" applyBorder="1" applyAlignment="1" applyProtection="1">
      <alignment horizontal="center" vertical="center" wrapText="1"/>
      <protection locked="0"/>
    </xf>
    <xf numFmtId="0" fontId="13" fillId="0" borderId="137"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1" fillId="0" borderId="116"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70"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11" fillId="0" borderId="128" xfId="0" applyFont="1" applyBorder="1" applyAlignment="1" applyProtection="1">
      <alignment horizontal="center" vertical="center" wrapText="1"/>
      <protection locked="0"/>
    </xf>
    <xf numFmtId="0" fontId="1" fillId="8" borderId="46" xfId="0" applyFont="1" applyFill="1" applyBorder="1" applyAlignment="1" applyProtection="1">
      <alignment horizontal="center" vertical="center" wrapText="1"/>
      <protection locked="0"/>
    </xf>
    <xf numFmtId="0" fontId="1" fillId="0" borderId="240" xfId="0" applyFont="1" applyBorder="1" applyAlignment="1" applyProtection="1">
      <alignment horizontal="center" vertical="center" wrapText="1"/>
      <protection locked="0"/>
    </xf>
    <xf numFmtId="0" fontId="1" fillId="0" borderId="241" xfId="0" applyFont="1" applyBorder="1" applyAlignment="1" applyProtection="1">
      <alignment horizontal="center" vertical="center" wrapText="1"/>
      <protection locked="0"/>
    </xf>
    <xf numFmtId="0" fontId="1" fillId="11" borderId="46" xfId="0" applyFont="1" applyFill="1" applyBorder="1" applyAlignment="1" applyProtection="1">
      <alignment horizontal="center" vertical="center" wrapText="1"/>
      <protection locked="0"/>
    </xf>
    <xf numFmtId="0" fontId="1" fillId="0" borderId="74" xfId="0" applyFont="1" applyBorder="1" applyAlignment="1" applyProtection="1">
      <alignment horizontal="center" vertical="center" wrapText="1"/>
      <protection locked="0"/>
    </xf>
    <xf numFmtId="0" fontId="1" fillId="0" borderId="69" xfId="0" applyFont="1" applyBorder="1" applyAlignment="1" applyProtection="1">
      <alignment horizontal="center" vertical="center" wrapText="1"/>
      <protection locked="0"/>
    </xf>
    <xf numFmtId="0" fontId="1" fillId="0" borderId="173" xfId="0" applyFont="1" applyBorder="1" applyAlignment="1" applyProtection="1">
      <alignment horizontal="center" vertical="center" wrapText="1"/>
      <protection locked="0"/>
    </xf>
    <xf numFmtId="0" fontId="1" fillId="0" borderId="242" xfId="0" applyFont="1" applyBorder="1" applyAlignment="1" applyProtection="1">
      <alignment horizontal="center" vertical="center" wrapText="1"/>
      <protection locked="0"/>
    </xf>
    <xf numFmtId="0" fontId="1" fillId="0" borderId="243" xfId="0" applyFont="1" applyBorder="1" applyAlignment="1" applyProtection="1">
      <alignment horizontal="center" vertical="center" wrapText="1"/>
      <protection locked="0"/>
    </xf>
    <xf numFmtId="0" fontId="1" fillId="10" borderId="161" xfId="0" applyFont="1" applyFill="1" applyBorder="1" applyAlignment="1" applyProtection="1">
      <alignment horizontal="center" vertical="center" wrapText="1"/>
      <protection locked="0"/>
    </xf>
    <xf numFmtId="0" fontId="1" fillId="7" borderId="87" xfId="0" applyFont="1" applyFill="1" applyBorder="1" applyAlignment="1" applyProtection="1">
      <alignment horizontal="center" vertical="center" wrapText="1"/>
      <protection locked="0"/>
    </xf>
    <xf numFmtId="0" fontId="1" fillId="8" borderId="193" xfId="0" applyFont="1" applyFill="1" applyBorder="1" applyAlignment="1" applyProtection="1">
      <alignment horizontal="center" vertical="center" wrapText="1"/>
      <protection locked="0"/>
    </xf>
    <xf numFmtId="0" fontId="1" fillId="8" borderId="96" xfId="0" applyFont="1" applyFill="1" applyBorder="1" applyAlignment="1" applyProtection="1">
      <alignment horizontal="center" vertical="center" wrapText="1"/>
      <protection locked="0"/>
    </xf>
    <xf numFmtId="0" fontId="1" fillId="8" borderId="35" xfId="0" applyFont="1" applyFill="1" applyBorder="1" applyAlignment="1" applyProtection="1">
      <alignment horizontal="center" vertical="center" wrapText="1"/>
      <protection locked="0"/>
    </xf>
    <xf numFmtId="0" fontId="1" fillId="7" borderId="244" xfId="0" applyFont="1" applyFill="1" applyBorder="1" applyAlignment="1" applyProtection="1">
      <alignment horizontal="center" vertical="center" wrapText="1"/>
      <protection locked="0"/>
    </xf>
    <xf numFmtId="0" fontId="1" fillId="8" borderId="120" xfId="0" applyFont="1" applyFill="1" applyBorder="1" applyAlignment="1" applyProtection="1">
      <alignment horizontal="center" vertical="center" wrapText="1"/>
      <protection locked="0"/>
    </xf>
    <xf numFmtId="0" fontId="1" fillId="10" borderId="95" xfId="0" applyFont="1" applyFill="1" applyBorder="1" applyAlignment="1" applyProtection="1">
      <alignment horizontal="center" vertical="center" wrapText="1"/>
      <protection locked="0"/>
    </xf>
    <xf numFmtId="0" fontId="1" fillId="11" borderId="115" xfId="0" applyFont="1" applyFill="1" applyBorder="1" applyAlignment="1" applyProtection="1">
      <alignment horizontal="center" vertical="center" wrapText="1"/>
      <protection locked="0"/>
    </xf>
    <xf numFmtId="0" fontId="1" fillId="11" borderId="44" xfId="0" applyFont="1" applyFill="1" applyBorder="1" applyAlignment="1" applyProtection="1">
      <alignment horizontal="center" vertical="center" wrapText="1"/>
      <protection locked="0"/>
    </xf>
    <xf numFmtId="0" fontId="1" fillId="11" borderId="41" xfId="0" applyFont="1" applyFill="1" applyBorder="1" applyAlignment="1" applyProtection="1">
      <alignment horizontal="center" vertical="center" wrapText="1"/>
      <protection locked="0"/>
    </xf>
    <xf numFmtId="0" fontId="1" fillId="10" borderId="41" xfId="0" applyFont="1" applyFill="1" applyBorder="1" applyAlignment="1" applyProtection="1">
      <alignment horizontal="center" vertical="center" wrapText="1"/>
      <protection locked="0"/>
    </xf>
    <xf numFmtId="0" fontId="1" fillId="11" borderId="122" xfId="0" applyFont="1" applyFill="1" applyBorder="1" applyAlignment="1" applyProtection="1">
      <alignment horizontal="center" vertical="center" wrapText="1"/>
      <protection locked="0"/>
    </xf>
    <xf numFmtId="0" fontId="1" fillId="0" borderId="245" xfId="0" applyFont="1" applyBorder="1" applyAlignment="1" applyProtection="1">
      <alignment horizontal="center" vertical="center" wrapText="1"/>
      <protection locked="0"/>
    </xf>
    <xf numFmtId="0" fontId="1" fillId="0" borderId="246" xfId="0" applyFont="1" applyBorder="1" applyAlignment="1" applyProtection="1">
      <alignment horizontal="center" vertical="center" wrapText="1"/>
      <protection locked="0"/>
    </xf>
    <xf numFmtId="0" fontId="1" fillId="0" borderId="247" xfId="0" applyFont="1" applyBorder="1" applyAlignment="1" applyProtection="1">
      <alignment horizontal="center" vertical="center" wrapText="1"/>
      <protection locked="0"/>
    </xf>
    <xf numFmtId="0" fontId="1" fillId="10" borderId="248" xfId="0" applyFont="1" applyFill="1" applyBorder="1" applyAlignment="1" applyProtection="1">
      <alignment horizontal="center" vertical="center" wrapText="1"/>
      <protection locked="0"/>
    </xf>
    <xf numFmtId="0" fontId="1" fillId="11" borderId="249" xfId="0" applyFont="1" applyFill="1" applyBorder="1" applyAlignment="1" applyProtection="1">
      <alignment horizontal="center" vertical="center" wrapText="1"/>
      <protection locked="0"/>
    </xf>
    <xf numFmtId="0" fontId="1" fillId="0" borderId="250" xfId="0" applyFont="1" applyBorder="1" applyAlignment="1" applyProtection="1">
      <alignment horizontal="center" vertical="center" wrapText="1"/>
      <protection locked="0"/>
    </xf>
    <xf numFmtId="0" fontId="1" fillId="11" borderId="251" xfId="0" applyFont="1" applyFill="1" applyBorder="1" applyAlignment="1" applyProtection="1">
      <alignment horizontal="center" vertical="center" wrapText="1"/>
      <protection locked="0"/>
    </xf>
    <xf numFmtId="0" fontId="1" fillId="11" borderId="252" xfId="0" applyFont="1" applyFill="1" applyBorder="1" applyAlignment="1" applyProtection="1">
      <alignment horizontal="center" vertical="center" wrapText="1"/>
      <protection locked="0"/>
    </xf>
    <xf numFmtId="0" fontId="1" fillId="10" borderId="252" xfId="0" applyFont="1" applyFill="1" applyBorder="1" applyAlignment="1" applyProtection="1">
      <alignment horizontal="center" vertical="center" wrapText="1"/>
      <protection locked="0"/>
    </xf>
    <xf numFmtId="0" fontId="1" fillId="11" borderId="253" xfId="0" applyFont="1" applyFill="1" applyBorder="1" applyAlignment="1" applyProtection="1">
      <alignment horizontal="center" vertical="center" wrapText="1"/>
      <protection locked="0"/>
    </xf>
    <xf numFmtId="0" fontId="1" fillId="0" borderId="254" xfId="0" applyFont="1" applyBorder="1" applyAlignment="1" applyProtection="1">
      <alignment horizontal="center" vertical="center" wrapText="1"/>
      <protection locked="0"/>
    </xf>
    <xf numFmtId="0" fontId="1" fillId="7" borderId="255" xfId="0" applyFont="1" applyFill="1" applyBorder="1" applyAlignment="1" applyProtection="1">
      <alignment horizontal="center" vertical="center" wrapText="1"/>
      <protection locked="0"/>
    </xf>
    <xf numFmtId="0" fontId="1" fillId="8" borderId="256" xfId="0" applyFont="1" applyFill="1" applyBorder="1" applyAlignment="1" applyProtection="1">
      <alignment horizontal="center" vertical="center" wrapText="1"/>
      <protection locked="0"/>
    </xf>
    <xf numFmtId="0" fontId="1" fillId="0" borderId="257" xfId="0" applyFont="1" applyBorder="1" applyAlignment="1" applyProtection="1">
      <alignment horizontal="center" vertical="center" wrapText="1"/>
      <protection locked="0"/>
    </xf>
    <xf numFmtId="0" fontId="1" fillId="7" borderId="258" xfId="0" applyFont="1" applyFill="1" applyBorder="1" applyAlignment="1" applyProtection="1">
      <alignment horizontal="center" vertical="center" wrapText="1"/>
      <protection locked="0"/>
    </xf>
    <xf numFmtId="0" fontId="1" fillId="8" borderId="259" xfId="0" applyFont="1" applyFill="1" applyBorder="1" applyAlignment="1" applyProtection="1">
      <alignment horizontal="center" vertical="center" wrapText="1"/>
      <protection locked="0"/>
    </xf>
    <xf numFmtId="0" fontId="1" fillId="0" borderId="260" xfId="0" applyFont="1" applyBorder="1" applyAlignment="1" applyProtection="1">
      <alignment horizontal="center" vertical="center" wrapText="1"/>
      <protection locked="0"/>
    </xf>
    <xf numFmtId="0" fontId="1" fillId="0" borderId="261" xfId="0" applyFont="1" applyBorder="1" applyAlignment="1" applyProtection="1">
      <alignment horizontal="center" vertical="center" wrapText="1"/>
      <protection locked="0"/>
    </xf>
    <xf numFmtId="0" fontId="1" fillId="0" borderId="262" xfId="0" applyFont="1" applyBorder="1" applyAlignment="1" applyProtection="1">
      <alignment horizontal="center" vertical="center" wrapText="1"/>
      <protection locked="0"/>
    </xf>
    <xf numFmtId="0" fontId="1" fillId="10" borderId="255" xfId="0" applyFont="1" applyFill="1" applyBorder="1" applyAlignment="1" applyProtection="1">
      <alignment horizontal="center" vertical="center" wrapText="1"/>
      <protection locked="0"/>
    </xf>
    <xf numFmtId="0" fontId="1" fillId="11" borderId="263" xfId="0" applyFont="1" applyFill="1" applyBorder="1" applyAlignment="1" applyProtection="1">
      <alignment horizontal="center" vertical="center" wrapText="1"/>
      <protection locked="0"/>
    </xf>
    <xf numFmtId="0" fontId="1" fillId="0" borderId="264" xfId="0" applyFont="1" applyBorder="1" applyAlignment="1" applyProtection="1">
      <alignment horizontal="center" vertical="center" wrapText="1"/>
      <protection locked="0"/>
    </xf>
    <xf numFmtId="0" fontId="1" fillId="8" borderId="265" xfId="0" applyFont="1" applyFill="1" applyBorder="1" applyAlignment="1" applyProtection="1">
      <alignment horizontal="center" vertical="center" wrapText="1"/>
      <protection locked="0"/>
    </xf>
    <xf numFmtId="0" fontId="1" fillId="7" borderId="265" xfId="0" applyFont="1" applyFill="1" applyBorder="1" applyAlignment="1" applyProtection="1">
      <alignment horizontal="center" vertical="center" wrapText="1"/>
      <protection locked="0"/>
    </xf>
    <xf numFmtId="0" fontId="1" fillId="8" borderId="266" xfId="0" applyFont="1" applyFill="1" applyBorder="1" applyAlignment="1" applyProtection="1">
      <alignment horizontal="center" vertical="center" wrapText="1"/>
      <protection locked="0"/>
    </xf>
    <xf numFmtId="0" fontId="1" fillId="0" borderId="267" xfId="0" applyFont="1" applyBorder="1" applyAlignment="1" applyProtection="1">
      <alignment horizontal="center" vertical="center" wrapText="1"/>
      <protection locked="0"/>
    </xf>
    <xf numFmtId="0" fontId="1" fillId="7" borderId="266" xfId="0" applyFont="1" applyFill="1" applyBorder="1" applyAlignment="1" applyProtection="1">
      <alignment horizontal="center" vertical="center" wrapText="1"/>
      <protection locked="0"/>
    </xf>
    <xf numFmtId="0" fontId="1" fillId="11" borderId="265" xfId="0" applyFont="1" applyFill="1" applyBorder="1" applyAlignment="1" applyProtection="1">
      <alignment horizontal="center" vertical="center" wrapText="1"/>
      <protection locked="0"/>
    </xf>
    <xf numFmtId="0" fontId="1" fillId="10" borderId="265" xfId="0" applyFont="1" applyFill="1" applyBorder="1" applyAlignment="1" applyProtection="1">
      <alignment horizontal="center" vertical="center" wrapText="1"/>
      <protection locked="0"/>
    </xf>
    <xf numFmtId="0" fontId="1" fillId="8" borderId="268" xfId="0" applyFont="1" applyFill="1" applyBorder="1" applyAlignment="1" applyProtection="1">
      <alignment horizontal="center" vertical="center" wrapText="1"/>
      <protection locked="0"/>
    </xf>
    <xf numFmtId="0" fontId="1" fillId="0" borderId="269" xfId="0" applyFont="1" applyBorder="1" applyAlignment="1" applyProtection="1">
      <alignment horizontal="center" vertical="center" wrapText="1"/>
      <protection locked="0"/>
    </xf>
    <xf numFmtId="0" fontId="1" fillId="7" borderId="270" xfId="0" applyFont="1" applyFill="1" applyBorder="1" applyAlignment="1" applyProtection="1">
      <alignment horizontal="center" vertical="center" wrapText="1"/>
      <protection locked="0"/>
    </xf>
    <xf numFmtId="0" fontId="1" fillId="0" borderId="271" xfId="0" applyFont="1" applyBorder="1" applyAlignment="1" applyProtection="1">
      <alignment horizontal="center" vertical="center" wrapText="1"/>
      <protection locked="0"/>
    </xf>
    <xf numFmtId="0" fontId="1" fillId="8" borderId="272" xfId="0" applyFont="1" applyFill="1" applyBorder="1" applyAlignment="1" applyProtection="1">
      <alignment horizontal="center" vertical="center" wrapText="1"/>
      <protection locked="0"/>
    </xf>
    <xf numFmtId="0" fontId="1" fillId="10" borderId="270" xfId="0" applyFont="1" applyFill="1" applyBorder="1" applyAlignment="1" applyProtection="1">
      <alignment horizontal="center" vertical="center" wrapText="1"/>
      <protection locked="0"/>
    </xf>
    <xf numFmtId="0" fontId="1" fillId="11" borderId="268" xfId="0" applyFont="1" applyFill="1" applyBorder="1" applyAlignment="1" applyProtection="1">
      <alignment horizontal="center" vertical="center" wrapText="1"/>
      <protection locked="0"/>
    </xf>
    <xf numFmtId="0" fontId="1" fillId="10" borderId="273" xfId="0" applyFont="1" applyFill="1" applyBorder="1" applyAlignment="1" applyProtection="1">
      <alignment horizontal="center" vertical="center" wrapText="1"/>
      <protection locked="0"/>
    </xf>
    <xf numFmtId="0" fontId="1" fillId="10" borderId="274" xfId="0" applyFont="1" applyFill="1" applyBorder="1" applyAlignment="1" applyProtection="1">
      <alignment horizontal="center" vertical="center" wrapText="1"/>
      <protection locked="0"/>
    </xf>
    <xf numFmtId="0" fontId="1" fillId="11" borderId="275" xfId="0" applyFont="1" applyFill="1" applyBorder="1" applyAlignment="1" applyProtection="1">
      <alignment horizontal="center" vertical="center" wrapText="1"/>
      <protection locked="0"/>
    </xf>
    <xf numFmtId="0" fontId="24" fillId="30" borderId="21" xfId="0" applyFont="1" applyFill="1" applyBorder="1" applyAlignment="1">
      <alignment horizontal="center" vertical="center" wrapText="1"/>
    </xf>
    <xf numFmtId="0" fontId="24" fillId="30" borderId="22" xfId="0" applyFont="1" applyFill="1" applyBorder="1" applyAlignment="1">
      <alignment horizontal="center" vertical="center" textRotation="180" wrapText="1"/>
    </xf>
    <xf numFmtId="0" fontId="24" fillId="30" borderId="23" xfId="0" applyFont="1" applyFill="1" applyBorder="1" applyAlignment="1">
      <alignment horizontal="center" vertical="center" textRotation="180" wrapText="1"/>
    </xf>
    <xf numFmtId="0" fontId="42" fillId="0" borderId="239" xfId="0" applyFont="1" applyBorder="1" applyAlignment="1" applyProtection="1">
      <alignment horizontal="justify" vertical="top" wrapText="1"/>
      <protection locked="0"/>
    </xf>
    <xf numFmtId="0" fontId="42" fillId="0" borderId="238" xfId="0" applyFont="1" applyBorder="1" applyAlignment="1" applyProtection="1">
      <alignment horizontal="justify" vertical="top" wrapText="1"/>
      <protection locked="0"/>
    </xf>
    <xf numFmtId="0" fontId="42" fillId="0" borderId="211" xfId="0" applyFont="1" applyBorder="1" applyAlignment="1" applyProtection="1">
      <alignment horizontal="justify" vertical="top" wrapText="1"/>
      <protection locked="0"/>
    </xf>
    <xf numFmtId="0" fontId="19" fillId="0" borderId="92" xfId="0" applyFont="1" applyBorder="1" applyAlignment="1">
      <alignment horizontal="left" vertical="center" wrapText="1"/>
    </xf>
    <xf numFmtId="0" fontId="12" fillId="0" borderId="92" xfId="0" applyFont="1" applyBorder="1" applyAlignment="1">
      <alignment horizontal="left" vertical="center" wrapText="1"/>
    </xf>
    <xf numFmtId="0" fontId="6" fillId="15" borderId="56" xfId="0" applyFont="1" applyFill="1" applyBorder="1" applyAlignment="1" applyProtection="1">
      <alignment horizontal="center" vertical="center" wrapText="1"/>
      <protection locked="0"/>
    </xf>
    <xf numFmtId="0" fontId="37" fillId="0" borderId="57" xfId="0" applyFont="1" applyBorder="1" applyProtection="1">
      <protection locked="0"/>
    </xf>
    <xf numFmtId="0" fontId="37" fillId="0" borderId="58" xfId="0" applyFont="1" applyBorder="1" applyProtection="1">
      <protection locked="0"/>
    </xf>
    <xf numFmtId="0" fontId="6" fillId="15" borderId="25" xfId="0" applyFont="1" applyFill="1" applyBorder="1" applyAlignment="1">
      <alignment horizontal="center" vertical="center" wrapText="1"/>
    </xf>
    <xf numFmtId="0" fontId="37" fillId="0" borderId="75" xfId="0" applyFont="1" applyBorder="1"/>
    <xf numFmtId="0" fontId="37" fillId="0" borderId="26" xfId="0" applyFont="1" applyBorder="1"/>
    <xf numFmtId="0" fontId="6" fillId="17" borderId="61" xfId="0" applyFont="1" applyFill="1" applyBorder="1" applyAlignment="1" applyProtection="1">
      <alignment horizontal="center" vertical="center" wrapText="1"/>
      <protection locked="0"/>
    </xf>
    <xf numFmtId="0" fontId="37" fillId="0" borderId="75" xfId="0" applyFont="1" applyBorder="1" applyProtection="1">
      <protection locked="0"/>
    </xf>
    <xf numFmtId="0" fontId="37" fillId="0" borderId="26" xfId="0" applyFont="1" applyBorder="1" applyProtection="1">
      <protection locked="0"/>
    </xf>
    <xf numFmtId="0" fontId="6" fillId="18" borderId="25" xfId="0" applyFont="1" applyFill="1" applyBorder="1" applyAlignment="1" applyProtection="1">
      <alignment horizontal="center" vertical="center" wrapText="1"/>
      <protection locked="0"/>
    </xf>
    <xf numFmtId="0" fontId="6" fillId="17" borderId="25" xfId="0" applyFont="1" applyFill="1" applyBorder="1" applyAlignment="1" applyProtection="1">
      <alignment horizontal="center" vertical="center" wrapText="1"/>
      <protection locked="0"/>
    </xf>
    <xf numFmtId="0" fontId="6" fillId="3" borderId="234" xfId="0" applyFont="1" applyFill="1" applyBorder="1" applyAlignment="1">
      <alignment horizontal="center" vertical="center" wrapText="1"/>
    </xf>
    <xf numFmtId="0" fontId="6" fillId="3" borderId="226" xfId="0" applyFont="1" applyFill="1" applyBorder="1" applyAlignment="1">
      <alignment horizontal="center" vertical="center" wrapText="1"/>
    </xf>
    <xf numFmtId="0" fontId="42" fillId="0" borderId="237" xfId="0" applyFont="1" applyBorder="1" applyAlignment="1" applyProtection="1">
      <alignment horizontal="justify" vertical="top" wrapText="1"/>
      <protection locked="0"/>
    </xf>
    <xf numFmtId="0" fontId="6" fillId="28" borderId="185" xfId="0" applyFont="1" applyFill="1" applyBorder="1" applyAlignment="1">
      <alignment horizontal="center" vertical="center" wrapText="1"/>
    </xf>
    <xf numFmtId="0" fontId="37" fillId="29" borderId="184" xfId="0" applyFont="1" applyFill="1" applyBorder="1"/>
    <xf numFmtId="0" fontId="37" fillId="29" borderId="186" xfId="0" applyFont="1" applyFill="1" applyBorder="1"/>
    <xf numFmtId="0" fontId="1" fillId="0" borderId="106" xfId="0" applyFont="1" applyBorder="1" applyAlignment="1" applyProtection="1">
      <alignment horizontal="center" vertical="center" wrapText="1"/>
      <protection locked="0"/>
    </xf>
    <xf numFmtId="0" fontId="37" fillId="0" borderId="107" xfId="0" applyFont="1" applyBorder="1" applyProtection="1">
      <protection locked="0"/>
    </xf>
    <xf numFmtId="0" fontId="37" fillId="0" borderId="108" xfId="0" applyFont="1" applyBorder="1" applyProtection="1">
      <protection locked="0"/>
    </xf>
    <xf numFmtId="0" fontId="37" fillId="0" borderId="114" xfId="0" applyFont="1" applyBorder="1" applyProtection="1">
      <protection locked="0"/>
    </xf>
    <xf numFmtId="0" fontId="37" fillId="0" borderId="45" xfId="0" applyFont="1" applyBorder="1" applyProtection="1">
      <protection locked="0"/>
    </xf>
    <xf numFmtId="0" fontId="37" fillId="0" borderId="70" xfId="0" applyFont="1" applyBorder="1" applyProtection="1">
      <protection locked="0"/>
    </xf>
    <xf numFmtId="0" fontId="3" fillId="2" borderId="109" xfId="0" applyFont="1" applyFill="1" applyBorder="1" applyAlignment="1" applyProtection="1">
      <alignment horizontal="center" vertical="center" wrapText="1"/>
      <protection locked="0"/>
    </xf>
    <xf numFmtId="0" fontId="37" fillId="27" borderId="110" xfId="0" applyFont="1" applyFill="1" applyBorder="1" applyProtection="1">
      <protection locked="0"/>
    </xf>
    <xf numFmtId="0" fontId="37" fillId="27" borderId="111" xfId="0" applyFont="1" applyFill="1" applyBorder="1" applyProtection="1">
      <protection locked="0"/>
    </xf>
    <xf numFmtId="0" fontId="6" fillId="3" borderId="39" xfId="0" applyFont="1" applyFill="1" applyBorder="1" applyAlignment="1" applyProtection="1">
      <alignment horizontal="center" vertical="center" wrapText="1"/>
      <protection locked="0"/>
    </xf>
    <xf numFmtId="0" fontId="37" fillId="0" borderId="46" xfId="0" applyFont="1" applyBorder="1" applyProtection="1">
      <protection locked="0"/>
    </xf>
    <xf numFmtId="0" fontId="37" fillId="0" borderId="38" xfId="0" applyFont="1" applyBorder="1" applyProtection="1">
      <protection locked="0"/>
    </xf>
    <xf numFmtId="0" fontId="7" fillId="0" borderId="116" xfId="0" applyFont="1" applyBorder="1" applyAlignment="1" applyProtection="1">
      <alignment horizontal="center" vertical="center"/>
      <protection locked="0"/>
    </xf>
    <xf numFmtId="0" fontId="7" fillId="0" borderId="39" xfId="0" applyFont="1" applyBorder="1" applyAlignment="1" applyProtection="1">
      <alignment horizontal="center" vertical="center" wrapText="1" readingOrder="1"/>
      <protection locked="0"/>
    </xf>
    <xf numFmtId="14" fontId="41" fillId="4" borderId="212" xfId="0" applyNumberFormat="1" applyFont="1" applyFill="1" applyBorder="1" applyAlignment="1" applyProtection="1">
      <alignment horizontal="center" vertical="center" wrapText="1"/>
      <protection locked="0"/>
    </xf>
    <xf numFmtId="0" fontId="41" fillId="0" borderId="213" xfId="0" applyFont="1" applyBorder="1" applyProtection="1">
      <protection locked="0"/>
    </xf>
    <xf numFmtId="0" fontId="41" fillId="0" borderId="214" xfId="0" applyFont="1" applyBorder="1" applyProtection="1">
      <protection locked="0"/>
    </xf>
    <xf numFmtId="0" fontId="7" fillId="0" borderId="181" xfId="0" applyFont="1" applyBorder="1" applyAlignment="1" applyProtection="1">
      <alignment horizontal="center" vertical="center"/>
      <protection locked="0"/>
    </xf>
    <xf numFmtId="0" fontId="37" fillId="0" borderId="2" xfId="0" applyFont="1" applyBorder="1" applyProtection="1">
      <protection locked="0"/>
    </xf>
    <xf numFmtId="0" fontId="37" fillId="0" borderId="193" xfId="0" applyFont="1" applyBorder="1" applyProtection="1">
      <protection locked="0"/>
    </xf>
    <xf numFmtId="0" fontId="41" fillId="2" borderId="212" xfId="0" applyFont="1" applyFill="1" applyBorder="1" applyAlignment="1" applyProtection="1">
      <alignment horizontal="center" vertical="center" wrapText="1"/>
      <protection locked="0"/>
    </xf>
    <xf numFmtId="0" fontId="6" fillId="28" borderId="184" xfId="0" applyFont="1" applyFill="1" applyBorder="1" applyAlignment="1">
      <alignment horizontal="center" vertical="center" wrapText="1"/>
    </xf>
    <xf numFmtId="0" fontId="37" fillId="29" borderId="235" xfId="0" applyFont="1" applyFill="1" applyBorder="1"/>
    <xf numFmtId="0" fontId="6" fillId="28" borderId="236" xfId="0" applyFont="1" applyFill="1" applyBorder="1" applyAlignment="1">
      <alignment horizontal="center" vertical="center" wrapText="1"/>
    </xf>
    <xf numFmtId="0" fontId="6" fillId="3" borderId="233" xfId="0" applyFont="1" applyFill="1" applyBorder="1" applyAlignment="1">
      <alignment horizontal="center" vertical="center" wrapText="1"/>
    </xf>
    <xf numFmtId="0" fontId="6" fillId="3" borderId="199" xfId="0" applyFont="1" applyFill="1" applyBorder="1" applyAlignment="1">
      <alignment horizontal="center" vertical="center" wrapText="1"/>
    </xf>
    <xf numFmtId="0" fontId="41" fillId="2" borderId="216" xfId="0" applyFont="1" applyFill="1" applyBorder="1" applyAlignment="1" applyProtection="1">
      <alignment horizontal="center" vertical="center" wrapText="1"/>
      <protection locked="0"/>
    </xf>
    <xf numFmtId="0" fontId="6" fillId="2" borderId="213" xfId="0" applyFont="1" applyFill="1" applyBorder="1" applyAlignment="1" applyProtection="1">
      <alignment horizontal="center" vertical="center" wrapText="1"/>
      <protection locked="0"/>
    </xf>
    <xf numFmtId="0" fontId="41" fillId="2" borderId="213" xfId="0" applyFont="1" applyFill="1" applyBorder="1" applyAlignment="1" applyProtection="1">
      <alignment horizontal="center" vertical="center" wrapText="1"/>
      <protection locked="0"/>
    </xf>
    <xf numFmtId="0" fontId="41" fillId="2" borderId="215" xfId="0" applyFont="1" applyFill="1" applyBorder="1" applyAlignment="1" applyProtection="1">
      <alignment horizontal="center" vertical="center" wrapText="1"/>
      <protection locked="0"/>
    </xf>
    <xf numFmtId="0" fontId="41" fillId="2" borderId="214" xfId="0" applyFont="1" applyFill="1" applyBorder="1" applyAlignment="1" applyProtection="1">
      <alignment horizontal="center" vertical="center" wrapText="1"/>
      <protection locked="0"/>
    </xf>
    <xf numFmtId="0" fontId="41" fillId="0" borderId="216" xfId="0" applyFont="1" applyBorder="1" applyAlignment="1" applyProtection="1">
      <alignment horizontal="justify" vertical="top" wrapText="1"/>
      <protection locked="0"/>
    </xf>
    <xf numFmtId="0" fontId="40" fillId="0" borderId="213" xfId="0" applyFont="1" applyBorder="1" applyAlignment="1" applyProtection="1">
      <alignment horizontal="justify" vertical="top" wrapText="1"/>
      <protection locked="0"/>
    </xf>
    <xf numFmtId="0" fontId="41" fillId="0" borderId="213" xfId="0" applyFont="1" applyBorder="1" applyAlignment="1" applyProtection="1">
      <alignment horizontal="justify" vertical="top" wrapText="1"/>
      <protection locked="0"/>
    </xf>
    <xf numFmtId="0" fontId="41" fillId="0" borderId="214" xfId="0" applyFont="1" applyBorder="1" applyAlignment="1" applyProtection="1">
      <alignment horizontal="justify" vertical="top" wrapText="1"/>
      <protection locked="0"/>
    </xf>
    <xf numFmtId="0" fontId="41" fillId="0" borderId="216" xfId="0" applyFont="1" applyBorder="1" applyAlignment="1">
      <alignment horizontal="justify" vertical="top" wrapText="1"/>
    </xf>
    <xf numFmtId="0" fontId="41" fillId="0" borderId="213" xfId="0" applyFont="1" applyBorder="1" applyAlignment="1">
      <alignment horizontal="justify" vertical="top" wrapText="1"/>
    </xf>
    <xf numFmtId="0" fontId="40" fillId="0" borderId="213" xfId="0" applyFont="1" applyBorder="1" applyAlignment="1">
      <alignment horizontal="justify" vertical="top" wrapText="1"/>
    </xf>
    <xf numFmtId="0" fontId="41" fillId="0" borderId="214" xfId="0" applyFont="1" applyBorder="1" applyAlignment="1">
      <alignment horizontal="justify" vertical="top" wrapText="1"/>
    </xf>
    <xf numFmtId="0" fontId="8" fillId="2" borderId="106" xfId="0" applyFont="1" applyFill="1" applyBorder="1" applyAlignment="1" applyProtection="1">
      <alignment horizontal="center" vertical="center" wrapText="1"/>
      <protection locked="0"/>
    </xf>
    <xf numFmtId="0" fontId="8" fillId="2" borderId="107" xfId="0" applyFont="1" applyFill="1" applyBorder="1" applyAlignment="1" applyProtection="1">
      <alignment horizontal="center" vertical="center" wrapText="1"/>
      <protection locked="0"/>
    </xf>
    <xf numFmtId="0" fontId="8" fillId="2" borderId="113" xfId="0" applyFont="1" applyFill="1" applyBorder="1" applyAlignment="1" applyProtection="1">
      <alignment horizontal="center" vertical="center" wrapText="1"/>
      <protection locked="0"/>
    </xf>
    <xf numFmtId="0" fontId="1" fillId="0" borderId="112" xfId="0" applyFont="1" applyBorder="1" applyAlignment="1" applyProtection="1">
      <alignment horizontal="center"/>
      <protection locked="0"/>
    </xf>
    <xf numFmtId="0" fontId="1" fillId="0" borderId="107" xfId="0" applyFont="1" applyBorder="1" applyAlignment="1" applyProtection="1">
      <alignment horizontal="center"/>
      <protection locked="0"/>
    </xf>
    <xf numFmtId="0" fontId="1" fillId="0" borderId="113" xfId="0" applyFont="1" applyBorder="1" applyAlignment="1" applyProtection="1">
      <alignment horizontal="center"/>
      <protection locked="0"/>
    </xf>
    <xf numFmtId="0" fontId="1" fillId="0" borderId="40" xfId="0" applyFont="1" applyBorder="1" applyAlignment="1" applyProtection="1">
      <alignment horizontal="center"/>
      <protection locked="0"/>
    </xf>
    <xf numFmtId="0" fontId="1" fillId="0" borderId="45" xfId="0" applyFont="1" applyBorder="1" applyAlignment="1" applyProtection="1">
      <alignment horizontal="center"/>
      <protection locked="0"/>
    </xf>
    <xf numFmtId="0" fontId="1" fillId="0" borderId="115" xfId="0" applyFont="1" applyBorder="1" applyAlignment="1" applyProtection="1">
      <alignment horizontal="center"/>
      <protection locked="0"/>
    </xf>
    <xf numFmtId="0" fontId="7" fillId="0" borderId="39" xfId="0" applyFont="1" applyBorder="1" applyAlignment="1" applyProtection="1">
      <alignment horizontal="center" wrapText="1"/>
      <protection locked="0"/>
    </xf>
    <xf numFmtId="0" fontId="7" fillId="0" borderId="46" xfId="0" applyFont="1" applyBorder="1" applyAlignment="1" applyProtection="1">
      <alignment horizontal="center" wrapText="1"/>
      <protection locked="0"/>
    </xf>
    <xf numFmtId="0" fontId="7" fillId="0" borderId="117" xfId="0" applyFont="1" applyBorder="1" applyAlignment="1" applyProtection="1">
      <alignment horizontal="center" wrapText="1"/>
      <protection locked="0"/>
    </xf>
    <xf numFmtId="0" fontId="1" fillId="4" borderId="223" xfId="0" applyFont="1" applyFill="1" applyBorder="1" applyAlignment="1" applyProtection="1">
      <alignment horizontal="center" vertical="center" wrapText="1"/>
      <protection locked="0"/>
    </xf>
    <xf numFmtId="0" fontId="1" fillId="4" borderId="224" xfId="0" applyFont="1" applyFill="1" applyBorder="1" applyAlignment="1" applyProtection="1">
      <alignment horizontal="center" vertical="center" wrapText="1"/>
      <protection locked="0"/>
    </xf>
    <xf numFmtId="0" fontId="9" fillId="0" borderId="100" xfId="0" applyFont="1" applyBorder="1" applyAlignment="1" applyProtection="1">
      <alignment horizontal="justify" vertical="top" wrapText="1"/>
      <protection locked="0"/>
    </xf>
    <xf numFmtId="0" fontId="9" fillId="0" borderId="98" xfId="0" applyFont="1" applyBorder="1" applyAlignment="1" applyProtection="1">
      <alignment horizontal="justify" vertical="top" wrapText="1"/>
      <protection locked="0"/>
    </xf>
    <xf numFmtId="0" fontId="9" fillId="4" borderId="100" xfId="0" applyFont="1" applyFill="1" applyBorder="1" applyAlignment="1" applyProtection="1">
      <alignment horizontal="center" vertical="center" wrapText="1"/>
      <protection locked="0"/>
    </xf>
    <xf numFmtId="0" fontId="9" fillId="4" borderId="98"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top" wrapText="1"/>
      <protection locked="0"/>
    </xf>
    <xf numFmtId="0" fontId="1" fillId="0" borderId="92" xfId="0" applyFont="1" applyBorder="1" applyAlignment="1" applyProtection="1">
      <alignment horizontal="center" vertical="top" wrapText="1"/>
      <protection locked="0"/>
    </xf>
    <xf numFmtId="0" fontId="9" fillId="8" borderId="47" xfId="0" applyFont="1" applyFill="1" applyBorder="1" applyAlignment="1">
      <alignment horizontal="center" vertical="center" wrapText="1"/>
    </xf>
    <xf numFmtId="0" fontId="9" fillId="8" borderId="69" xfId="0" applyFont="1" applyFill="1" applyBorder="1" applyAlignment="1">
      <alignment horizontal="center" vertical="center" wrapText="1"/>
    </xf>
    <xf numFmtId="0" fontId="9" fillId="8" borderId="42" xfId="0" applyFont="1" applyFill="1" applyBorder="1" applyAlignment="1">
      <alignment horizontal="center" vertical="center" wrapText="1"/>
    </xf>
    <xf numFmtId="0" fontId="6" fillId="17" borderId="25" xfId="0" applyFont="1" applyFill="1" applyBorder="1" applyAlignment="1">
      <alignment horizontal="center" vertical="center" wrapText="1"/>
    </xf>
    <xf numFmtId="0" fontId="7" fillId="0" borderId="36" xfId="0" applyFont="1" applyBorder="1" applyAlignment="1">
      <alignment horizontal="left" vertical="top" wrapText="1"/>
    </xf>
    <xf numFmtId="0" fontId="37" fillId="0" borderId="2" xfId="0" applyFont="1" applyBorder="1"/>
    <xf numFmtId="0" fontId="37" fillId="0" borderId="73" xfId="0" applyFont="1" applyBorder="1"/>
    <xf numFmtId="0" fontId="37" fillId="0" borderId="40" xfId="0" applyFont="1" applyBorder="1"/>
    <xf numFmtId="0" fontId="37" fillId="0" borderId="45" xfId="0" applyFont="1" applyBorder="1"/>
    <xf numFmtId="0" fontId="37" fillId="0" borderId="70" xfId="0" applyFont="1" applyBorder="1"/>
    <xf numFmtId="0" fontId="9" fillId="6" borderId="47" xfId="0" applyFont="1" applyFill="1" applyBorder="1" applyAlignment="1">
      <alignment horizontal="center" vertical="center" wrapText="1"/>
    </xf>
    <xf numFmtId="0" fontId="37" fillId="0" borderId="42" xfId="0" applyFont="1" applyBorder="1"/>
    <xf numFmtId="0" fontId="6" fillId="0" borderId="48" xfId="0" applyFont="1" applyBorder="1" applyAlignment="1">
      <alignment horizontal="center" vertical="center" textRotation="90" wrapText="1"/>
    </xf>
    <xf numFmtId="0" fontId="37" fillId="0" borderId="50" xfId="0" applyFont="1" applyBorder="1"/>
    <xf numFmtId="0" fontId="37" fillId="0" borderId="52" xfId="0" applyFont="1" applyBorder="1"/>
    <xf numFmtId="0" fontId="6" fillId="15" borderId="54" xfId="0" applyFont="1" applyFill="1" applyBorder="1" applyAlignment="1" applyProtection="1">
      <alignment horizontal="center" vertical="center" wrapText="1"/>
      <protection locked="0"/>
    </xf>
    <xf numFmtId="0" fontId="37" fillId="0" borderId="90" xfId="0" applyFont="1" applyBorder="1" applyProtection="1">
      <protection locked="0"/>
    </xf>
    <xf numFmtId="0" fontId="37" fillId="0" borderId="91" xfId="0" applyFont="1" applyBorder="1" applyProtection="1">
      <protection locked="0"/>
    </xf>
    <xf numFmtId="0" fontId="6" fillId="18" borderId="25" xfId="0" applyFont="1" applyFill="1" applyBorder="1" applyAlignment="1">
      <alignment horizontal="center" vertical="center" wrapText="1"/>
    </xf>
    <xf numFmtId="0" fontId="6" fillId="18" borderId="61" xfId="0" applyFont="1" applyFill="1" applyBorder="1" applyAlignment="1">
      <alignment horizontal="center" vertical="center" wrapText="1"/>
    </xf>
    <xf numFmtId="0" fontId="6" fillId="18" borderId="64" xfId="0" applyFont="1" applyFill="1" applyBorder="1" applyAlignment="1">
      <alignment horizontal="center" vertical="center" wrapText="1"/>
    </xf>
    <xf numFmtId="0" fontId="37" fillId="0" borderId="65" xfId="0" applyFont="1" applyBorder="1"/>
    <xf numFmtId="0" fontId="37" fillId="0" borderId="66" xfId="0" applyFont="1" applyBorder="1"/>
    <xf numFmtId="0" fontId="6" fillId="18" borderId="61" xfId="0" applyFont="1" applyFill="1" applyBorder="1" applyAlignment="1" applyProtection="1">
      <alignment horizontal="center" vertical="center" wrapText="1"/>
      <protection locked="0"/>
    </xf>
    <xf numFmtId="0" fontId="6" fillId="17" borderId="61" xfId="0" applyFont="1" applyFill="1" applyBorder="1" applyAlignment="1">
      <alignment horizontal="center" vertical="center" wrapText="1"/>
    </xf>
    <xf numFmtId="9" fontId="7" fillId="5" borderId="73" xfId="0" applyNumberFormat="1" applyFont="1" applyFill="1" applyBorder="1" applyAlignment="1">
      <alignment horizontal="center" vertical="center" wrapText="1"/>
    </xf>
    <xf numFmtId="0" fontId="6" fillId="4" borderId="53" xfId="0" applyFont="1" applyFill="1" applyBorder="1" applyAlignment="1" applyProtection="1">
      <alignment horizontal="center" vertical="center" textRotation="90" wrapText="1"/>
      <protection locked="0"/>
    </xf>
    <xf numFmtId="0" fontId="37" fillId="0" borderId="60" xfId="0" applyFont="1" applyBorder="1" applyProtection="1">
      <protection locked="0"/>
    </xf>
    <xf numFmtId="0" fontId="37" fillId="0" borderId="63" xfId="0" applyFont="1" applyBorder="1" applyProtection="1">
      <protection locked="0"/>
    </xf>
    <xf numFmtId="0" fontId="6" fillId="15" borderId="61" xfId="0" applyFont="1" applyFill="1" applyBorder="1" applyAlignment="1">
      <alignment horizontal="center" vertical="center" wrapText="1"/>
    </xf>
    <xf numFmtId="0" fontId="6" fillId="5" borderId="83" xfId="0" applyFont="1" applyFill="1" applyBorder="1" applyAlignment="1">
      <alignment horizontal="center" vertical="center" wrapText="1"/>
    </xf>
    <xf numFmtId="0" fontId="37" fillId="0" borderId="81" xfId="0" applyFont="1" applyBorder="1"/>
    <xf numFmtId="0" fontId="6" fillId="5" borderId="86" xfId="0" applyFont="1" applyFill="1" applyBorder="1" applyAlignment="1">
      <alignment horizontal="center" vertical="center" wrapText="1"/>
    </xf>
    <xf numFmtId="0" fontId="37" fillId="0" borderId="87" xfId="0" applyFont="1" applyBorder="1"/>
    <xf numFmtId="0" fontId="6" fillId="5" borderId="25" xfId="0" applyFont="1" applyFill="1" applyBorder="1" applyAlignment="1">
      <alignment horizontal="center" vertical="center" wrapText="1"/>
    </xf>
    <xf numFmtId="0" fontId="37" fillId="0" borderId="82" xfId="0" applyFont="1" applyBorder="1" applyAlignment="1">
      <alignment horizontal="left" vertical="center" wrapText="1"/>
    </xf>
    <xf numFmtId="0" fontId="37" fillId="0" borderId="46" xfId="0" applyFont="1" applyBorder="1"/>
    <xf numFmtId="0" fontId="37" fillId="0" borderId="78" xfId="0" applyFont="1" applyBorder="1"/>
    <xf numFmtId="0" fontId="1" fillId="0" borderId="92" xfId="0" applyFont="1" applyBorder="1" applyProtection="1">
      <protection locked="0"/>
    </xf>
    <xf numFmtId="0" fontId="9" fillId="19" borderId="74" xfId="0" applyFont="1" applyFill="1" applyBorder="1" applyAlignment="1">
      <alignment horizontal="center" vertical="center" wrapText="1"/>
    </xf>
    <xf numFmtId="0" fontId="37" fillId="0" borderId="74" xfId="0" applyFont="1" applyBorder="1"/>
    <xf numFmtId="0" fontId="1" fillId="0" borderId="220" xfId="0" applyFont="1" applyBorder="1" applyAlignment="1">
      <alignment horizontal="center" vertical="center" textRotation="90" wrapText="1"/>
    </xf>
    <xf numFmtId="0" fontId="37" fillId="0" borderId="221" xfId="0" applyFont="1" applyBorder="1"/>
    <xf numFmtId="0" fontId="37" fillId="0" borderId="222" xfId="0" applyFont="1" applyBorder="1"/>
    <xf numFmtId="0" fontId="41" fillId="5" borderId="164" xfId="0" applyFont="1" applyFill="1" applyBorder="1" applyAlignment="1">
      <alignment horizontal="center" vertical="center" wrapText="1"/>
    </xf>
    <xf numFmtId="0" fontId="37" fillId="0" borderId="165" xfId="0" applyFont="1" applyBorder="1"/>
    <xf numFmtId="0" fontId="37" fillId="0" borderId="182" xfId="0" applyFont="1" applyBorder="1"/>
    <xf numFmtId="0" fontId="6" fillId="5" borderId="88" xfId="0" applyFont="1" applyFill="1" applyBorder="1" applyAlignment="1">
      <alignment horizontal="center" vertical="center" wrapText="1"/>
    </xf>
    <xf numFmtId="0" fontId="37" fillId="0" borderId="89" xfId="0" applyFont="1" applyBorder="1"/>
    <xf numFmtId="0" fontId="37" fillId="0" borderId="44" xfId="0" applyFont="1" applyBorder="1" applyAlignment="1">
      <alignment horizontal="left" vertical="center" wrapText="1"/>
    </xf>
    <xf numFmtId="0" fontId="37" fillId="0" borderId="95" xfId="0" applyFont="1" applyBorder="1"/>
    <xf numFmtId="0" fontId="37" fillId="0" borderId="83" xfId="0" applyFont="1" applyBorder="1" applyAlignment="1">
      <alignment horizontal="left" vertical="center" wrapText="1"/>
    </xf>
    <xf numFmtId="0" fontId="37" fillId="0" borderId="11" xfId="0" applyFont="1" applyBorder="1"/>
    <xf numFmtId="0" fontId="1" fillId="0" borderId="107" xfId="0" applyFont="1" applyBorder="1" applyAlignment="1" applyProtection="1">
      <alignment horizontal="center" vertical="center" wrapText="1"/>
      <protection locked="0"/>
    </xf>
    <xf numFmtId="0" fontId="1" fillId="0" borderId="113" xfId="0" applyFont="1" applyBorder="1" applyAlignment="1" applyProtection="1">
      <alignment horizontal="center" vertical="center" wrapText="1"/>
      <protection locked="0"/>
    </xf>
    <xf numFmtId="0" fontId="1" fillId="0" borderId="92" xfId="0" applyFont="1" applyBorder="1" applyAlignment="1" applyProtection="1">
      <alignment horizontal="center" vertical="center" wrapText="1"/>
      <protection locked="0"/>
    </xf>
    <xf numFmtId="0" fontId="1" fillId="0" borderId="124" xfId="0" applyFont="1" applyBorder="1" applyAlignment="1" applyProtection="1">
      <alignment horizontal="center" vertical="center" wrapText="1"/>
      <protection locked="0"/>
    </xf>
    <xf numFmtId="0" fontId="1" fillId="0" borderId="130" xfId="0" applyFont="1" applyBorder="1" applyAlignment="1" applyProtection="1">
      <alignment horizontal="center" vertical="center" wrapText="1"/>
      <protection locked="0"/>
    </xf>
    <xf numFmtId="0" fontId="1" fillId="0" borderId="131" xfId="0" applyFont="1" applyBorder="1" applyAlignment="1" applyProtection="1">
      <alignment horizontal="center" vertical="center" wrapText="1"/>
      <protection locked="0"/>
    </xf>
    <xf numFmtId="0" fontId="1" fillId="0" borderId="165" xfId="0" applyFont="1" applyBorder="1" applyAlignment="1" applyProtection="1">
      <alignment horizontal="center" vertical="center" wrapText="1"/>
      <protection locked="0"/>
    </xf>
    <xf numFmtId="0" fontId="1" fillId="0" borderId="182" xfId="0" applyFont="1" applyBorder="1" applyAlignment="1" applyProtection="1">
      <alignment horizontal="center" vertical="center" wrapText="1"/>
      <protection locked="0"/>
    </xf>
    <xf numFmtId="49" fontId="43" fillId="0" borderId="164" xfId="0" applyNumberFormat="1" applyFont="1" applyBorder="1" applyAlignment="1" applyProtection="1">
      <alignment horizontal="justify" vertical="top" wrapText="1"/>
      <protection locked="0"/>
    </xf>
    <xf numFmtId="49" fontId="43" fillId="0" borderId="165" xfId="0" applyNumberFormat="1" applyFont="1" applyBorder="1" applyAlignment="1" applyProtection="1">
      <alignment horizontal="justify" vertical="top" wrapText="1"/>
      <protection locked="0"/>
    </xf>
    <xf numFmtId="49" fontId="43" fillId="0" borderId="182" xfId="0" applyNumberFormat="1" applyFont="1" applyBorder="1" applyAlignment="1" applyProtection="1">
      <alignment horizontal="justify" vertical="top" wrapText="1"/>
      <protection locked="0"/>
    </xf>
    <xf numFmtId="0" fontId="1" fillId="4" borderId="225" xfId="0" applyFont="1" applyFill="1" applyBorder="1" applyAlignment="1" applyProtection="1">
      <alignment horizontal="center" vertical="center" wrapText="1"/>
      <protection locked="0"/>
    </xf>
    <xf numFmtId="0" fontId="9" fillId="0" borderId="104" xfId="0" applyFont="1" applyBorder="1" applyAlignment="1" applyProtection="1">
      <alignment horizontal="justify" vertical="top" wrapText="1"/>
      <protection locked="0"/>
    </xf>
    <xf numFmtId="0" fontId="9" fillId="4" borderId="104" xfId="0" applyFont="1" applyFill="1" applyBorder="1" applyAlignment="1" applyProtection="1">
      <alignment horizontal="center" vertical="center" wrapText="1"/>
      <protection locked="0"/>
    </xf>
    <xf numFmtId="0" fontId="1" fillId="0" borderId="180" xfId="0" applyFont="1" applyBorder="1" applyAlignment="1">
      <alignment horizontal="center" vertical="center" wrapText="1"/>
    </xf>
    <xf numFmtId="0" fontId="41" fillId="4" borderId="218" xfId="0" applyFont="1" applyFill="1" applyBorder="1" applyAlignment="1" applyProtection="1">
      <alignment horizontal="justify" vertical="center" wrapText="1"/>
      <protection locked="0"/>
    </xf>
    <xf numFmtId="0" fontId="41" fillId="4" borderId="217" xfId="0" applyFont="1" applyFill="1" applyBorder="1" applyAlignment="1" applyProtection="1">
      <alignment horizontal="justify" vertical="center" wrapText="1"/>
      <protection locked="0"/>
    </xf>
    <xf numFmtId="0" fontId="41" fillId="4" borderId="216" xfId="0" applyFont="1" applyFill="1" applyBorder="1" applyAlignment="1" applyProtection="1">
      <alignment horizontal="justify" vertical="center" wrapText="1"/>
      <protection locked="0"/>
    </xf>
    <xf numFmtId="0" fontId="40" fillId="4" borderId="213" xfId="0" applyFont="1" applyFill="1" applyBorder="1" applyAlignment="1" applyProtection="1">
      <alignment horizontal="justify" vertical="center" wrapText="1"/>
      <protection locked="0"/>
    </xf>
    <xf numFmtId="0" fontId="41" fillId="4" borderId="213" xfId="0" applyFont="1" applyFill="1" applyBorder="1" applyAlignment="1" applyProtection="1">
      <alignment horizontal="justify" vertical="center" wrapText="1"/>
      <protection locked="0"/>
    </xf>
    <xf numFmtId="0" fontId="41" fillId="4" borderId="215" xfId="0" applyFont="1" applyFill="1" applyBorder="1" applyAlignment="1" applyProtection="1">
      <alignment horizontal="justify" vertical="center" wrapText="1"/>
      <protection locked="0"/>
    </xf>
    <xf numFmtId="0" fontId="41" fillId="26" borderId="212" xfId="0" applyFont="1" applyFill="1" applyBorder="1" applyAlignment="1" applyProtection="1">
      <alignment horizontal="center" vertical="center" wrapText="1"/>
      <protection locked="0"/>
    </xf>
    <xf numFmtId="0" fontId="41" fillId="26" borderId="213" xfId="0" applyFont="1" applyFill="1" applyBorder="1" applyAlignment="1" applyProtection="1">
      <alignment horizontal="center" vertical="center" wrapText="1"/>
      <protection locked="0"/>
    </xf>
    <xf numFmtId="0" fontId="41" fillId="26" borderId="214" xfId="0" applyFont="1" applyFill="1" applyBorder="1" applyAlignment="1" applyProtection="1">
      <alignment horizontal="center" vertical="center" wrapText="1"/>
      <protection locked="0"/>
    </xf>
    <xf numFmtId="0" fontId="41" fillId="3" borderId="101" xfId="0" applyFont="1" applyFill="1" applyBorder="1" applyAlignment="1">
      <alignment horizontal="center" vertical="center" wrapText="1"/>
    </xf>
    <xf numFmtId="0" fontId="41" fillId="3" borderId="105"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04" xfId="0" applyFont="1" applyFill="1" applyBorder="1" applyAlignment="1">
      <alignment horizontal="center" vertical="center" wrapText="1"/>
    </xf>
    <xf numFmtId="0" fontId="6" fillId="3" borderId="99" xfId="0" applyFont="1" applyFill="1" applyBorder="1" applyAlignment="1" applyProtection="1">
      <alignment horizontal="center" vertical="center" wrapText="1"/>
      <protection locked="0"/>
    </xf>
    <xf numFmtId="0" fontId="6" fillId="3" borderId="103" xfId="0" applyFont="1" applyFill="1" applyBorder="1" applyAlignment="1" applyProtection="1">
      <alignment horizontal="center" vertical="center" wrapText="1"/>
      <protection locked="0"/>
    </xf>
    <xf numFmtId="0" fontId="37" fillId="0" borderId="107" xfId="0" applyFont="1" applyBorder="1" applyAlignment="1" applyProtection="1">
      <alignment horizontal="center"/>
      <protection locked="0"/>
    </xf>
    <xf numFmtId="0" fontId="37" fillId="0" borderId="113" xfId="0" applyFont="1" applyBorder="1" applyAlignment="1" applyProtection="1">
      <alignment horizontal="center"/>
      <protection locked="0"/>
    </xf>
    <xf numFmtId="0" fontId="37" fillId="0" borderId="92" xfId="0" applyFont="1" applyBorder="1" applyAlignment="1" applyProtection="1">
      <alignment horizontal="center"/>
      <protection locked="0"/>
    </xf>
    <xf numFmtId="0" fontId="37" fillId="0" borderId="124" xfId="0" applyFont="1" applyBorder="1" applyAlignment="1" applyProtection="1">
      <alignment horizontal="center"/>
      <protection locked="0"/>
    </xf>
    <xf numFmtId="0" fontId="37" fillId="0" borderId="130" xfId="0" applyFont="1" applyBorder="1" applyAlignment="1" applyProtection="1">
      <alignment horizontal="center"/>
      <protection locked="0"/>
    </xf>
    <xf numFmtId="0" fontId="37" fillId="0" borderId="131" xfId="0" applyFont="1" applyBorder="1" applyAlignment="1" applyProtection="1">
      <alignment horizontal="center"/>
      <protection locked="0"/>
    </xf>
    <xf numFmtId="0" fontId="6" fillId="15" borderId="75" xfId="0" applyFont="1" applyFill="1" applyBorder="1" applyAlignment="1">
      <alignment horizontal="center" vertical="center" wrapText="1"/>
    </xf>
    <xf numFmtId="0" fontId="6" fillId="15" borderId="26" xfId="0" applyFont="1" applyFill="1" applyBorder="1" applyAlignment="1">
      <alignment horizontal="center" vertical="center" wrapText="1"/>
    </xf>
    <xf numFmtId="0" fontId="6" fillId="17" borderId="183" xfId="0" applyFont="1" applyFill="1" applyBorder="1" applyAlignment="1">
      <alignment horizontal="center" vertical="center" wrapText="1"/>
    </xf>
    <xf numFmtId="0" fontId="6" fillId="17" borderId="180" xfId="0" applyFont="1" applyFill="1" applyBorder="1" applyAlignment="1">
      <alignment horizontal="center" vertical="center" wrapText="1"/>
    </xf>
    <xf numFmtId="0" fontId="6" fillId="17" borderId="197" xfId="0" applyFont="1" applyFill="1" applyBorder="1" applyAlignment="1">
      <alignment horizontal="center" vertical="center" wrapText="1"/>
    </xf>
    <xf numFmtId="0" fontId="6" fillId="18" borderId="164" xfId="0" applyFont="1" applyFill="1" applyBorder="1" applyAlignment="1">
      <alignment horizontal="center" vertical="center" wrapText="1"/>
    </xf>
    <xf numFmtId="0" fontId="6" fillId="18" borderId="165" xfId="0" applyFont="1" applyFill="1" applyBorder="1" applyAlignment="1">
      <alignment horizontal="center" vertical="center" wrapText="1"/>
    </xf>
    <xf numFmtId="0" fontId="6" fillId="18" borderId="198" xfId="0" applyFont="1" applyFill="1" applyBorder="1" applyAlignment="1">
      <alignment horizontal="center" vertical="center" wrapText="1"/>
    </xf>
    <xf numFmtId="0" fontId="6" fillId="18" borderId="75" xfId="0" applyFont="1" applyFill="1" applyBorder="1" applyAlignment="1" applyProtection="1">
      <alignment horizontal="center" vertical="center" wrapText="1"/>
      <protection locked="0"/>
    </xf>
    <xf numFmtId="0" fontId="6" fillId="18" borderId="26" xfId="0" applyFont="1" applyFill="1" applyBorder="1" applyAlignment="1" applyProtection="1">
      <alignment horizontal="center" vertical="center" wrapText="1"/>
      <protection locked="0"/>
    </xf>
    <xf numFmtId="0" fontId="6" fillId="17" borderId="75" xfId="0" applyFont="1" applyFill="1" applyBorder="1" applyAlignment="1" applyProtection="1">
      <alignment horizontal="center" vertical="center" wrapText="1"/>
      <protection locked="0"/>
    </xf>
    <xf numFmtId="0" fontId="6" fillId="17" borderId="26" xfId="0" applyFont="1" applyFill="1" applyBorder="1" applyAlignment="1" applyProtection="1">
      <alignment horizontal="center" vertical="center" wrapText="1"/>
      <protection locked="0"/>
    </xf>
    <xf numFmtId="0" fontId="6" fillId="15" borderId="57" xfId="0" applyFont="1" applyFill="1" applyBorder="1" applyAlignment="1" applyProtection="1">
      <alignment horizontal="center" vertical="center" wrapText="1"/>
      <protection locked="0"/>
    </xf>
    <xf numFmtId="0" fontId="6" fillId="15" borderId="58" xfId="0" applyFont="1" applyFill="1" applyBorder="1" applyAlignment="1" applyProtection="1">
      <alignment horizontal="center" vertical="center" wrapText="1"/>
      <protection locked="0"/>
    </xf>
    <xf numFmtId="0" fontId="41" fillId="0" borderId="199" xfId="0" applyFont="1" applyBorder="1" applyAlignment="1" applyProtection="1">
      <alignment horizontal="justify" vertical="top" wrapText="1"/>
      <protection locked="0"/>
    </xf>
    <xf numFmtId="0" fontId="41" fillId="0" borderId="211" xfId="0" applyFont="1" applyBorder="1" applyAlignment="1" applyProtection="1">
      <alignment horizontal="justify" vertical="top" wrapText="1"/>
      <protection locked="0"/>
    </xf>
    <xf numFmtId="0" fontId="37" fillId="27" borderId="165" xfId="0" applyFont="1" applyFill="1" applyBorder="1" applyAlignment="1" applyProtection="1">
      <alignment horizontal="center"/>
      <protection locked="0"/>
    </xf>
    <xf numFmtId="0" fontId="37" fillId="27" borderId="182" xfId="0" applyFont="1" applyFill="1" applyBorder="1" applyAlignment="1" applyProtection="1">
      <alignment horizontal="center"/>
      <protection locked="0"/>
    </xf>
    <xf numFmtId="0" fontId="6" fillId="28" borderId="164" xfId="0" applyFont="1" applyFill="1" applyBorder="1" applyAlignment="1">
      <alignment horizontal="center" vertical="center" wrapText="1"/>
    </xf>
    <xf numFmtId="0" fontId="6" fillId="28" borderId="165" xfId="0" applyFont="1" applyFill="1" applyBorder="1" applyAlignment="1">
      <alignment horizontal="center" vertical="center" wrapText="1"/>
    </xf>
    <xf numFmtId="0" fontId="6" fillId="28" borderId="182" xfId="0" applyFont="1" applyFill="1" applyBorder="1" applyAlignment="1">
      <alignment horizontal="center" vertical="center" wrapText="1"/>
    </xf>
    <xf numFmtId="0" fontId="37" fillId="27" borderId="165" xfId="0" applyFont="1" applyFill="1" applyBorder="1" applyAlignment="1">
      <alignment horizontal="center"/>
    </xf>
    <xf numFmtId="0" fontId="37" fillId="27" borderId="182" xfId="0" applyFont="1" applyFill="1" applyBorder="1" applyAlignment="1">
      <alignment horizontal="center"/>
    </xf>
    <xf numFmtId="0" fontId="7" fillId="0" borderId="4" xfId="0" applyFont="1" applyBorder="1" applyAlignment="1">
      <alignment horizontal="left" vertical="top" wrapText="1"/>
    </xf>
    <xf numFmtId="0" fontId="2" fillId="0" borderId="5" xfId="0" applyFont="1" applyBorder="1"/>
    <xf numFmtId="0" fontId="2" fillId="0" borderId="78" xfId="0" applyFont="1" applyBorder="1"/>
    <xf numFmtId="0" fontId="2" fillId="0" borderId="6" xfId="0" applyFont="1" applyBorder="1"/>
    <xf numFmtId="0" fontId="7" fillId="0" borderId="96" xfId="0" applyFont="1" applyBorder="1" applyAlignment="1">
      <alignment horizontal="center"/>
    </xf>
    <xf numFmtId="0" fontId="2" fillId="0" borderId="2" xfId="0" applyFont="1" applyBorder="1"/>
    <xf numFmtId="0" fontId="2" fillId="0" borderId="97" xfId="0" applyFont="1" applyBorder="1"/>
    <xf numFmtId="0" fontId="16" fillId="2" borderId="14" xfId="0" applyFont="1" applyFill="1" applyBorder="1" applyAlignment="1">
      <alignment horizontal="center"/>
    </xf>
    <xf numFmtId="0" fontId="2" fillId="0" borderId="15" xfId="0" applyFont="1" applyBorder="1"/>
    <xf numFmtId="0" fontId="2" fillId="0" borderId="16" xfId="0" applyFont="1" applyBorder="1"/>
    <xf numFmtId="0" fontId="31" fillId="0" borderId="4" xfId="0" applyFont="1" applyBorder="1" applyAlignment="1">
      <alignment horizontal="center" vertical="center"/>
    </xf>
    <xf numFmtId="0" fontId="32" fillId="0" borderId="4" xfId="0" applyFont="1" applyBorder="1" applyAlignment="1">
      <alignment horizontal="center"/>
    </xf>
    <xf numFmtId="0" fontId="7" fillId="0" borderId="4" xfId="0" applyFont="1" applyBorder="1" applyAlignment="1">
      <alignment horizontal="center" vertical="top" wrapText="1"/>
    </xf>
    <xf numFmtId="0" fontId="7" fillId="0" borderId="10" xfId="0" applyFont="1" applyBorder="1" applyAlignment="1">
      <alignment horizontal="center"/>
    </xf>
    <xf numFmtId="0" fontId="2" fillId="0" borderId="11" xfId="0" applyFont="1" applyBorder="1"/>
    <xf numFmtId="0" fontId="2" fillId="0" borderId="81" xfId="0" applyFont="1" applyBorder="1"/>
    <xf numFmtId="0" fontId="6" fillId="0" borderId="14" xfId="0" applyFont="1" applyBorder="1" applyAlignment="1">
      <alignment horizontal="left"/>
    </xf>
    <xf numFmtId="0" fontId="14" fillId="3" borderId="14" xfId="0" applyFont="1" applyFill="1" applyBorder="1" applyAlignment="1">
      <alignment horizontal="center"/>
    </xf>
    <xf numFmtId="0" fontId="24" fillId="30" borderId="93" xfId="0" applyFont="1" applyFill="1" applyBorder="1" applyAlignment="1">
      <alignment horizontal="center" vertical="center" wrapText="1"/>
    </xf>
    <xf numFmtId="0" fontId="2" fillId="31" borderId="15" xfId="0" applyFont="1" applyFill="1" applyBorder="1"/>
    <xf numFmtId="0" fontId="2" fillId="31" borderId="94" xfId="0" applyFont="1" applyFill="1" applyBorder="1"/>
    <xf numFmtId="0" fontId="6" fillId="0" borderId="30" xfId="0" applyFont="1" applyBorder="1" applyAlignment="1">
      <alignment horizontal="left" vertical="center" wrapText="1"/>
    </xf>
    <xf numFmtId="0" fontId="2" fillId="0" borderId="76" xfId="0" applyFont="1" applyBorder="1"/>
    <xf numFmtId="0" fontId="2" fillId="0" borderId="31" xfId="0" applyFont="1" applyBorder="1"/>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2" fillId="0" borderId="3" xfId="0" applyFont="1" applyBorder="1"/>
    <xf numFmtId="0" fontId="6" fillId="0" borderId="7" xfId="0" applyFont="1" applyBorder="1" applyAlignment="1">
      <alignment horizontal="left" vertical="center" wrapText="1"/>
    </xf>
    <xf numFmtId="0" fontId="2" fillId="0" borderId="8" xfId="0" applyFont="1" applyBorder="1"/>
    <xf numFmtId="0" fontId="2" fillId="0" borderId="9" xfId="0" applyFont="1" applyBorder="1"/>
    <xf numFmtId="0" fontId="7" fillId="0" borderId="14" xfId="0" applyFont="1" applyBorder="1" applyAlignment="1">
      <alignment horizontal="left"/>
    </xf>
    <xf numFmtId="0" fontId="6" fillId="0" borderId="14" xfId="0" applyFont="1" applyBorder="1" applyAlignment="1">
      <alignment horizontal="center"/>
    </xf>
    <xf numFmtId="0" fontId="6" fillId="0" borderId="14" xfId="0" applyFont="1" applyBorder="1" applyAlignment="1">
      <alignment horizontal="left" vertical="center"/>
    </xf>
    <xf numFmtId="0" fontId="2" fillId="0" borderId="15" xfId="0" applyFont="1" applyBorder="1" applyAlignment="1">
      <alignment vertical="center"/>
    </xf>
    <xf numFmtId="0" fontId="2" fillId="0" borderId="16" xfId="0" applyFont="1" applyBorder="1" applyAlignment="1">
      <alignment vertical="center"/>
    </xf>
    <xf numFmtId="0" fontId="28" fillId="0" borderId="7" xfId="0" applyFont="1" applyBorder="1" applyAlignment="1">
      <alignment horizontal="center" vertical="center"/>
    </xf>
    <xf numFmtId="0" fontId="29" fillId="0" borderId="7" xfId="0" applyFont="1" applyBorder="1" applyAlignment="1">
      <alignment horizontal="center"/>
    </xf>
    <xf numFmtId="0" fontId="2" fillId="0" borderId="95" xfId="0" applyFont="1" applyBorder="1"/>
    <xf numFmtId="0" fontId="21" fillId="0" borderId="18" xfId="0" applyFont="1" applyBorder="1" applyAlignment="1">
      <alignment horizontal="center" vertical="center" wrapText="1"/>
    </xf>
    <xf numFmtId="0" fontId="2" fillId="0" borderId="19" xfId="0" applyFont="1" applyBorder="1"/>
    <xf numFmtId="0" fontId="2" fillId="0" borderId="20" xfId="0" applyFont="1" applyBorder="1"/>
    <xf numFmtId="0" fontId="2" fillId="0" borderId="17" xfId="0" applyFont="1" applyBorder="1"/>
    <xf numFmtId="0" fontId="2" fillId="0" borderId="12" xfId="0" applyFont="1" applyBorder="1"/>
    <xf numFmtId="0" fontId="2" fillId="0" borderId="13" xfId="0" applyFont="1" applyBorder="1"/>
    <xf numFmtId="0" fontId="16" fillId="2" borderId="14" xfId="0" applyFont="1" applyFill="1" applyBorder="1" applyAlignment="1">
      <alignment horizontal="center" vertical="center" wrapText="1"/>
    </xf>
    <xf numFmtId="0" fontId="23" fillId="0" borderId="18" xfId="0" applyFont="1" applyBorder="1" applyAlignment="1">
      <alignment horizontal="center"/>
    </xf>
    <xf numFmtId="0" fontId="22" fillId="12" borderId="14" xfId="0" applyFont="1" applyFill="1" applyBorder="1" applyAlignment="1">
      <alignment horizontal="center" vertical="center" wrapText="1"/>
    </xf>
    <xf numFmtId="0" fontId="22" fillId="0" borderId="14" xfId="0" applyFont="1" applyBorder="1" applyAlignment="1">
      <alignment horizontal="center" vertical="center" wrapText="1"/>
    </xf>
    <xf numFmtId="0" fontId="21" fillId="0" borderId="14" xfId="0" applyFont="1" applyBorder="1" applyAlignment="1">
      <alignment horizontal="center"/>
    </xf>
    <xf numFmtId="0" fontId="22" fillId="2" borderId="14" xfId="0" applyFont="1" applyFill="1" applyBorder="1" applyAlignment="1">
      <alignment horizontal="center" vertical="center" wrapText="1"/>
    </xf>
    <xf numFmtId="0" fontId="16" fillId="0" borderId="14" xfId="0" applyFont="1" applyBorder="1" applyAlignment="1">
      <alignment horizontal="center" vertical="center" wrapText="1"/>
    </xf>
    <xf numFmtId="0" fontId="6" fillId="2" borderId="14" xfId="0" applyFont="1" applyFill="1" applyBorder="1" applyAlignment="1">
      <alignment horizontal="center" vertical="center" wrapText="1"/>
    </xf>
    <xf numFmtId="0" fontId="16" fillId="0" borderId="14" xfId="0" applyFont="1" applyBorder="1" applyAlignment="1">
      <alignment horizontal="left"/>
    </xf>
    <xf numFmtId="0" fontId="14" fillId="0" borderId="79" xfId="0" applyFont="1" applyBorder="1" applyAlignment="1">
      <alignment horizontal="left" wrapText="1"/>
    </xf>
    <xf numFmtId="0" fontId="2" fillId="0" borderId="92" xfId="0" applyFont="1" applyBorder="1"/>
    <xf numFmtId="0" fontId="2" fillId="0" borderId="80" xfId="0" applyFont="1" applyBorder="1"/>
    <xf numFmtId="0" fontId="6" fillId="0" borderId="18" xfId="0" applyFont="1" applyBorder="1" applyAlignment="1">
      <alignment horizontal="center"/>
    </xf>
    <xf numFmtId="0" fontId="26" fillId="0" borderId="15" xfId="0" applyFont="1" applyBorder="1" applyAlignment="1">
      <alignment horizontal="center" vertical="center"/>
    </xf>
    <xf numFmtId="0" fontId="26" fillId="0" borderId="15" xfId="0" applyFont="1" applyBorder="1" applyAlignment="1">
      <alignment horizontal="left" vertical="top" wrapText="1"/>
    </xf>
    <xf numFmtId="0" fontId="26" fillId="0" borderId="14" xfId="0" applyFont="1" applyBorder="1" applyAlignment="1">
      <alignment horizontal="center" vertical="center"/>
    </xf>
    <xf numFmtId="14" fontId="26" fillId="0" borderId="15" xfId="0" applyNumberFormat="1" applyFont="1" applyBorder="1" applyAlignment="1">
      <alignment horizontal="center" vertical="center"/>
    </xf>
    <xf numFmtId="0" fontId="33" fillId="2" borderId="14" xfId="0" applyFont="1" applyFill="1" applyBorder="1" applyAlignment="1">
      <alignment horizontal="center" vertical="center" wrapText="1"/>
    </xf>
    <xf numFmtId="0" fontId="25" fillId="0" borderId="18" xfId="0" applyFont="1" applyBorder="1" applyAlignment="1">
      <alignment horizontal="center" vertical="center"/>
    </xf>
    <xf numFmtId="0" fontId="25" fillId="0" borderId="19" xfId="0" applyFont="1" applyBorder="1" applyAlignment="1">
      <alignment horizontal="center" vertical="center"/>
    </xf>
    <xf numFmtId="14" fontId="38" fillId="0" borderId="15" xfId="0" applyNumberFormat="1" applyFont="1" applyBorder="1" applyAlignment="1">
      <alignment horizontal="center" vertical="center"/>
    </xf>
    <xf numFmtId="0" fontId="39" fillId="0" borderId="15" xfId="0" applyFont="1" applyBorder="1"/>
    <xf numFmtId="0" fontId="38" fillId="0" borderId="15" xfId="0" applyFont="1" applyBorder="1" applyAlignment="1">
      <alignment horizontal="center" vertical="center"/>
    </xf>
    <xf numFmtId="0" fontId="38" fillId="0" borderId="15" xfId="0" applyFont="1" applyBorder="1" applyAlignment="1">
      <alignment horizontal="left" vertical="top" wrapText="1"/>
    </xf>
    <xf numFmtId="0" fontId="39" fillId="0" borderId="16" xfId="0" applyFont="1" applyBorder="1"/>
    <xf numFmtId="0" fontId="6" fillId="0" borderId="14"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504F4E"/>
      <color rgb="FF96BE55"/>
      <color rgb="FFE1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65</xdr:col>
      <xdr:colOff>244475</xdr:colOff>
      <xdr:row>0</xdr:row>
      <xdr:rowOff>32658</xdr:rowOff>
    </xdr:from>
    <xdr:ext cx="2400753" cy="784225"/>
    <xdr:pic>
      <xdr:nvPicPr>
        <xdr:cNvPr id="2" name="image1.png" descr="Imagen que contiene dibujo, señal&#10;&#10;Descripción generada automáticamente"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4672018" y="32658"/>
          <a:ext cx="2400753" cy="7842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16</xdr:col>
      <xdr:colOff>209550</xdr:colOff>
      <xdr:row>0</xdr:row>
      <xdr:rowOff>19050</xdr:rowOff>
    </xdr:from>
    <xdr:ext cx="1866900" cy="571500"/>
    <xdr:pic>
      <xdr:nvPicPr>
        <xdr:cNvPr id="2" name="image1.png" descr="Imagen que contiene dibujo, señal&#10;&#10;Descripción generada automáticament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H235"/>
  <sheetViews>
    <sheetView showGridLines="0" tabSelected="1" view="pageBreakPreview" zoomScale="60" zoomScaleNormal="80" workbookViewId="0">
      <selection activeCell="J8" sqref="J8:J9"/>
    </sheetView>
  </sheetViews>
  <sheetFormatPr baseColWidth="10" defaultColWidth="14.42578125" defaultRowHeight="15" customHeight="1" outlineLevelRow="1" outlineLevelCol="1" x14ac:dyDescent="0.3"/>
  <cols>
    <col min="1" max="1" width="4.140625" style="19" customWidth="1"/>
    <col min="2" max="2" width="12.85546875" style="19" customWidth="1"/>
    <col min="3" max="3" width="46.28515625" style="19" customWidth="1"/>
    <col min="4" max="4" width="63.7109375" style="19" customWidth="1"/>
    <col min="5" max="5" width="24.42578125" style="19" customWidth="1"/>
    <col min="6" max="6" width="20.140625" style="19" customWidth="1"/>
    <col min="7" max="7" width="13.85546875" style="19" hidden="1" customWidth="1" outlineLevel="1"/>
    <col min="8" max="8" width="16.42578125" style="19" hidden="1" customWidth="1" outlineLevel="1"/>
    <col min="9" max="9" width="13.5703125" style="19" hidden="1" customWidth="1" outlineLevel="1"/>
    <col min="10" max="10" width="22.7109375" style="19" customWidth="1" collapsed="1"/>
    <col min="11" max="11" width="9.7109375" style="19" customWidth="1"/>
    <col min="12" max="12" width="4.85546875" style="19" customWidth="1"/>
    <col min="13" max="13" width="5" style="19" customWidth="1"/>
    <col min="14" max="14" width="3.5703125" style="19" customWidth="1"/>
    <col min="15" max="15" width="6.140625" style="19" customWidth="1"/>
    <col min="16" max="16" width="5.28515625" style="19" hidden="1" customWidth="1" outlineLevel="1"/>
    <col min="17" max="17" width="7.140625" style="19" hidden="1" customWidth="1" outlineLevel="1"/>
    <col min="18" max="18" width="5.85546875" style="19" customWidth="1" collapsed="1"/>
    <col min="19" max="19" width="4" style="19" customWidth="1"/>
    <col min="20" max="21" width="3.5703125" style="19" customWidth="1"/>
    <col min="22" max="22" width="4.7109375" style="19" hidden="1" customWidth="1" outlineLevel="1"/>
    <col min="23" max="23" width="7.5703125" style="19" hidden="1" customWidth="1" outlineLevel="1"/>
    <col min="24" max="24" width="5.42578125" style="19" customWidth="1" collapsed="1"/>
    <col min="25" max="25" width="4.28515625" style="19" customWidth="1"/>
    <col min="26" max="27" width="3.5703125" style="19" customWidth="1"/>
    <col min="28" max="28" width="3.5703125" style="19" hidden="1" customWidth="1" outlineLevel="1"/>
    <col min="29" max="29" width="6.28515625" style="19" hidden="1" customWidth="1" outlineLevel="1"/>
    <col min="30" max="30" width="4" style="19" customWidth="1" collapsed="1"/>
    <col min="31" max="31" width="5" style="19" customWidth="1"/>
    <col min="32" max="33" width="3.5703125" style="19" customWidth="1"/>
    <col min="34" max="34" width="3.5703125" style="19" hidden="1" customWidth="1" outlineLevel="1"/>
    <col min="35" max="35" width="6.42578125" style="19" hidden="1" customWidth="1" outlineLevel="1"/>
    <col min="36" max="36" width="4" style="19" customWidth="1" collapsed="1"/>
    <col min="37" max="37" width="4.7109375" style="19" customWidth="1"/>
    <col min="38" max="39" width="3.5703125" style="19" customWidth="1"/>
    <col min="40" max="40" width="3.5703125" style="19" hidden="1" customWidth="1" outlineLevel="1"/>
    <col min="41" max="41" width="6.7109375" style="19" hidden="1" customWidth="1" outlineLevel="1"/>
    <col min="42" max="42" width="4" style="19" customWidth="1" collapsed="1"/>
    <col min="43" max="43" width="3.85546875" style="19" customWidth="1"/>
    <col min="44" max="45" width="3.5703125" style="19" customWidth="1"/>
    <col min="46" max="46" width="3.5703125" style="19" hidden="1" customWidth="1" outlineLevel="1"/>
    <col min="47" max="47" width="7.7109375" style="19" hidden="1" customWidth="1" outlineLevel="1"/>
    <col min="48" max="48" width="4.140625" style="19" customWidth="1" collapsed="1"/>
    <col min="49" max="49" width="4.5703125" style="19" customWidth="1"/>
    <col min="50" max="51" width="3.5703125" style="19" customWidth="1"/>
    <col min="52" max="52" width="3.5703125" style="19" hidden="1" customWidth="1" outlineLevel="1"/>
    <col min="53" max="53" width="6.28515625" style="19" hidden="1" customWidth="1" outlineLevel="1"/>
    <col min="54" max="54" width="4.7109375" style="19" customWidth="1" collapsed="1"/>
    <col min="55" max="55" width="4.85546875" style="19" customWidth="1"/>
    <col min="56" max="57" width="4.140625" style="19" customWidth="1"/>
    <col min="58" max="58" width="3.5703125" style="19" hidden="1" customWidth="1" outlineLevel="1"/>
    <col min="59" max="59" width="6.28515625" style="19" hidden="1" customWidth="1" outlineLevel="1"/>
    <col min="60" max="60" width="4.28515625" style="19" customWidth="1" collapsed="1"/>
    <col min="61" max="61" width="4" style="19" customWidth="1"/>
    <col min="62" max="62" width="4.7109375" style="19" customWidth="1"/>
    <col min="63" max="63" width="3.5703125" style="19" customWidth="1"/>
    <col min="64" max="64" width="3.5703125" style="19" hidden="1" customWidth="1" outlineLevel="1"/>
    <col min="65" max="65" width="6.42578125" style="19" hidden="1" customWidth="1" outlineLevel="1"/>
    <col min="66" max="66" width="4.7109375" style="19" customWidth="1" collapsed="1"/>
    <col min="67" max="67" width="4.42578125" style="19" customWidth="1"/>
    <col min="68" max="69" width="3.5703125" style="19" customWidth="1"/>
    <col min="70" max="70" width="4.7109375" style="19" hidden="1" customWidth="1" outlineLevel="1"/>
    <col min="71" max="71" width="5.5703125" style="19" hidden="1" customWidth="1" outlineLevel="1"/>
    <col min="72" max="72" width="4.28515625" style="19" customWidth="1" collapsed="1"/>
    <col min="73" max="73" width="4.5703125" style="19" customWidth="1"/>
    <col min="74" max="75" width="3.5703125" style="19" customWidth="1"/>
    <col min="76" max="76" width="3.5703125" style="19" hidden="1" customWidth="1" outlineLevel="1"/>
    <col min="77" max="77" width="7.42578125" style="19" hidden="1" customWidth="1" outlineLevel="1"/>
    <col min="78" max="78" width="5.140625" style="19" customWidth="1" collapsed="1"/>
    <col min="79" max="79" width="5" style="19" customWidth="1"/>
    <col min="80" max="80" width="4.28515625" style="19" customWidth="1"/>
    <col min="81" max="81" width="4.42578125" style="19" customWidth="1"/>
    <col min="82" max="82" width="6.7109375" style="19" hidden="1" customWidth="1" outlineLevel="1"/>
    <col min="83" max="83" width="10" style="19" hidden="1" customWidth="1" outlineLevel="1"/>
    <col min="84" max="84" width="12.85546875" style="19" customWidth="1" collapsed="1"/>
    <col min="85" max="86" width="11.42578125" style="19" customWidth="1"/>
    <col min="87" max="16384" width="14.42578125" style="19"/>
  </cols>
  <sheetData>
    <row r="1" spans="1:86" ht="49.5" customHeight="1" outlineLevel="1" x14ac:dyDescent="0.3">
      <c r="A1" s="410" t="s">
        <v>0</v>
      </c>
      <c r="B1" s="411"/>
      <c r="C1" s="412"/>
      <c r="D1" s="416" t="s">
        <v>1</v>
      </c>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8"/>
      <c r="BJ1" s="452" t="s">
        <v>2</v>
      </c>
      <c r="BK1" s="453"/>
      <c r="BL1" s="453"/>
      <c r="BM1" s="453"/>
      <c r="BN1" s="453"/>
      <c r="BO1" s="453"/>
      <c r="BP1" s="453"/>
      <c r="BQ1" s="453"/>
      <c r="BR1" s="453"/>
      <c r="BS1" s="453"/>
      <c r="BT1" s="453"/>
      <c r="BU1" s="453"/>
      <c r="BV1" s="453"/>
      <c r="BW1" s="453"/>
      <c r="BX1" s="453"/>
      <c r="BY1" s="453"/>
      <c r="BZ1" s="453"/>
      <c r="CA1" s="453"/>
      <c r="CB1" s="453"/>
      <c r="CC1" s="454"/>
      <c r="CD1" s="552"/>
      <c r="CE1" s="553"/>
      <c r="CF1" s="17"/>
      <c r="CG1" s="18"/>
      <c r="CH1" s="18"/>
    </row>
    <row r="2" spans="1:86" ht="17.25" customHeight="1" outlineLevel="1" x14ac:dyDescent="0.3">
      <c r="A2" s="413"/>
      <c r="B2" s="414"/>
      <c r="C2" s="415"/>
      <c r="D2" s="419" t="s">
        <v>89</v>
      </c>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1"/>
      <c r="BJ2" s="455"/>
      <c r="BK2" s="456"/>
      <c r="BL2" s="456"/>
      <c r="BM2" s="456"/>
      <c r="BN2" s="456"/>
      <c r="BO2" s="456"/>
      <c r="BP2" s="456"/>
      <c r="BQ2" s="456"/>
      <c r="BR2" s="456"/>
      <c r="BS2" s="456"/>
      <c r="BT2" s="456"/>
      <c r="BU2" s="456"/>
      <c r="BV2" s="456"/>
      <c r="BW2" s="456"/>
      <c r="BX2" s="456"/>
      <c r="BY2" s="456"/>
      <c r="BZ2" s="456"/>
      <c r="CA2" s="456"/>
      <c r="CB2" s="456"/>
      <c r="CC2" s="457"/>
      <c r="CD2" s="554"/>
      <c r="CE2" s="555"/>
      <c r="CF2" s="20"/>
    </row>
    <row r="3" spans="1:86" ht="15.75" customHeight="1" outlineLevel="1" x14ac:dyDescent="0.3">
      <c r="A3" s="422" t="s">
        <v>115</v>
      </c>
      <c r="B3" s="420"/>
      <c r="C3" s="421"/>
      <c r="D3" s="423" t="s">
        <v>117</v>
      </c>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B3" s="420"/>
      <c r="BC3" s="420"/>
      <c r="BD3" s="420"/>
      <c r="BE3" s="420"/>
      <c r="BF3" s="420"/>
      <c r="BG3" s="420"/>
      <c r="BH3" s="420"/>
      <c r="BI3" s="421"/>
      <c r="BJ3" s="458" t="s">
        <v>3</v>
      </c>
      <c r="BK3" s="459"/>
      <c r="BL3" s="459"/>
      <c r="BM3" s="459"/>
      <c r="BN3" s="459"/>
      <c r="BO3" s="459"/>
      <c r="BP3" s="459"/>
      <c r="BQ3" s="459"/>
      <c r="BR3" s="459"/>
      <c r="BS3" s="459"/>
      <c r="BT3" s="459"/>
      <c r="BU3" s="459"/>
      <c r="BV3" s="459"/>
      <c r="BW3" s="459"/>
      <c r="BX3" s="459"/>
      <c r="BY3" s="459"/>
      <c r="BZ3" s="459"/>
      <c r="CA3" s="459"/>
      <c r="CB3" s="459"/>
      <c r="CC3" s="460"/>
      <c r="CD3" s="554"/>
      <c r="CE3" s="555"/>
      <c r="CF3" s="20"/>
    </row>
    <row r="4" spans="1:86" ht="17.25" outlineLevel="1" thickBot="1" x14ac:dyDescent="0.35">
      <c r="A4" s="427"/>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9"/>
      <c r="CD4" s="556"/>
      <c r="CE4" s="557"/>
      <c r="CF4" s="20"/>
    </row>
    <row r="5" spans="1:86" ht="18.75" customHeight="1" outlineLevel="1" thickBot="1" x14ac:dyDescent="0.35">
      <c r="A5" s="449" t="s">
        <v>97</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c r="BG5" s="450"/>
      <c r="BH5" s="450"/>
      <c r="BI5" s="450"/>
      <c r="BJ5" s="450"/>
      <c r="BK5" s="450"/>
      <c r="BL5" s="450"/>
      <c r="BM5" s="450"/>
      <c r="BN5" s="450"/>
      <c r="BO5" s="450"/>
      <c r="BP5" s="450"/>
      <c r="BQ5" s="450"/>
      <c r="BR5" s="450"/>
      <c r="BS5" s="450"/>
      <c r="BT5" s="450"/>
      <c r="BU5" s="450"/>
      <c r="BV5" s="450"/>
      <c r="BW5" s="450"/>
      <c r="BX5" s="450"/>
      <c r="BY5" s="450"/>
      <c r="BZ5" s="450"/>
      <c r="CA5" s="450"/>
      <c r="CB5" s="450"/>
      <c r="CC5" s="451"/>
      <c r="CD5" s="574"/>
      <c r="CE5" s="575"/>
      <c r="CF5" s="20"/>
    </row>
    <row r="6" spans="1:86" s="227" customFormat="1" ht="54" customHeight="1" outlineLevel="1" thickBot="1" x14ac:dyDescent="0.35">
      <c r="A6" s="430" t="s">
        <v>98</v>
      </c>
      <c r="B6" s="426"/>
      <c r="C6" s="259">
        <v>2024</v>
      </c>
      <c r="D6" s="258" t="s">
        <v>101</v>
      </c>
      <c r="E6" s="257"/>
      <c r="F6" s="436" t="s">
        <v>102</v>
      </c>
      <c r="G6" s="437"/>
      <c r="H6" s="437"/>
      <c r="I6" s="437"/>
      <c r="J6" s="438"/>
      <c r="K6" s="439"/>
      <c r="L6" s="223">
        <v>1</v>
      </c>
      <c r="M6" s="430" t="s">
        <v>5</v>
      </c>
      <c r="N6" s="438"/>
      <c r="O6" s="440"/>
      <c r="P6" s="239"/>
      <c r="Q6" s="238"/>
      <c r="R6" s="424">
        <v>45292</v>
      </c>
      <c r="S6" s="425"/>
      <c r="T6" s="425"/>
      <c r="U6" s="425"/>
      <c r="V6" s="425"/>
      <c r="W6" s="426"/>
      <c r="X6" s="430" t="s">
        <v>104</v>
      </c>
      <c r="Y6" s="438"/>
      <c r="Z6" s="440"/>
      <c r="AA6" s="441"/>
      <c r="AB6" s="442"/>
      <c r="AC6" s="442"/>
      <c r="AD6" s="443"/>
      <c r="AE6" s="443"/>
      <c r="AF6" s="443"/>
      <c r="AG6" s="443"/>
      <c r="AH6" s="442"/>
      <c r="AI6" s="442"/>
      <c r="AJ6" s="443"/>
      <c r="AK6" s="443"/>
      <c r="AL6" s="443"/>
      <c r="AM6" s="443"/>
      <c r="AN6" s="442"/>
      <c r="AO6" s="442"/>
      <c r="AP6" s="443"/>
      <c r="AQ6" s="443"/>
      <c r="AR6" s="443"/>
      <c r="AS6" s="443"/>
      <c r="AT6" s="442"/>
      <c r="AU6" s="442"/>
      <c r="AV6" s="443"/>
      <c r="AW6" s="443"/>
      <c r="AX6" s="443"/>
      <c r="AY6" s="443"/>
      <c r="AZ6" s="442"/>
      <c r="BA6" s="442"/>
      <c r="BB6" s="443"/>
      <c r="BC6" s="443"/>
      <c r="BD6" s="443"/>
      <c r="BE6" s="443"/>
      <c r="BF6" s="442"/>
      <c r="BG6" s="442"/>
      <c r="BH6" s="443"/>
      <c r="BI6" s="444"/>
      <c r="BJ6" s="445" t="s">
        <v>96</v>
      </c>
      <c r="BK6" s="446"/>
      <c r="BL6" s="447"/>
      <c r="BM6" s="447"/>
      <c r="BN6" s="446"/>
      <c r="BO6" s="446"/>
      <c r="BP6" s="446"/>
      <c r="BQ6" s="446"/>
      <c r="BR6" s="447"/>
      <c r="BS6" s="447"/>
      <c r="BT6" s="446"/>
      <c r="BU6" s="446"/>
      <c r="BV6" s="446"/>
      <c r="BW6" s="446"/>
      <c r="BX6" s="447"/>
      <c r="BY6" s="447"/>
      <c r="BZ6" s="446"/>
      <c r="CA6" s="446"/>
      <c r="CB6" s="446"/>
      <c r="CC6" s="448"/>
      <c r="CD6" s="224"/>
      <c r="CE6" s="225"/>
      <c r="CF6" s="216"/>
      <c r="CG6" s="226"/>
      <c r="CH6" s="226"/>
    </row>
    <row r="7" spans="1:86" s="227" customFormat="1" ht="143.44999999999999" customHeight="1" outlineLevel="1" thickBot="1" x14ac:dyDescent="0.35">
      <c r="A7" s="430" t="s">
        <v>99</v>
      </c>
      <c r="B7" s="440"/>
      <c r="C7" s="537"/>
      <c r="D7" s="538"/>
      <c r="E7" s="241" t="s">
        <v>100</v>
      </c>
      <c r="F7" s="539"/>
      <c r="G7" s="540"/>
      <c r="H7" s="540"/>
      <c r="I7" s="540"/>
      <c r="J7" s="541"/>
      <c r="K7" s="542"/>
      <c r="L7" s="543" t="s">
        <v>103</v>
      </c>
      <c r="M7" s="544"/>
      <c r="N7" s="544"/>
      <c r="O7" s="545"/>
      <c r="P7" s="240"/>
      <c r="Q7" s="228"/>
      <c r="R7" s="443"/>
      <c r="S7" s="443"/>
      <c r="T7" s="443"/>
      <c r="U7" s="443"/>
      <c r="V7" s="442"/>
      <c r="W7" s="442"/>
      <c r="X7" s="443"/>
      <c r="Y7" s="443"/>
      <c r="Z7" s="443"/>
      <c r="AA7" s="443"/>
      <c r="AB7" s="442"/>
      <c r="AC7" s="442"/>
      <c r="AD7" s="443"/>
      <c r="AE7" s="443"/>
      <c r="AF7" s="443"/>
      <c r="AG7" s="443"/>
      <c r="AH7" s="442"/>
      <c r="AI7" s="442"/>
      <c r="AJ7" s="443"/>
      <c r="AK7" s="443"/>
      <c r="AL7" s="443"/>
      <c r="AM7" s="444"/>
      <c r="AN7" s="215"/>
      <c r="AO7" s="242"/>
      <c r="AP7" s="543" t="s">
        <v>109</v>
      </c>
      <c r="AQ7" s="544"/>
      <c r="AR7" s="544"/>
      <c r="AS7" s="545"/>
      <c r="AT7" s="243"/>
      <c r="AU7" s="229"/>
      <c r="AV7" s="572"/>
      <c r="AW7" s="572"/>
      <c r="AX7" s="572"/>
      <c r="AY7" s="572"/>
      <c r="AZ7" s="572"/>
      <c r="BA7" s="572"/>
      <c r="BB7" s="572"/>
      <c r="BC7" s="572"/>
      <c r="BD7" s="572"/>
      <c r="BE7" s="572"/>
      <c r="BF7" s="572"/>
      <c r="BG7" s="572"/>
      <c r="BH7" s="572"/>
      <c r="BI7" s="572"/>
      <c r="BJ7" s="572"/>
      <c r="BK7" s="572"/>
      <c r="BL7" s="572"/>
      <c r="BM7" s="572"/>
      <c r="BN7" s="572"/>
      <c r="BO7" s="572"/>
      <c r="BP7" s="572"/>
      <c r="BQ7" s="572"/>
      <c r="BR7" s="572"/>
      <c r="BS7" s="572"/>
      <c r="BT7" s="572"/>
      <c r="BU7" s="572"/>
      <c r="BV7" s="572"/>
      <c r="BW7" s="572"/>
      <c r="BX7" s="572"/>
      <c r="BY7" s="572"/>
      <c r="BZ7" s="572"/>
      <c r="CA7" s="572"/>
      <c r="CB7" s="572"/>
      <c r="CC7" s="573"/>
      <c r="CD7" s="230"/>
      <c r="CE7" s="231"/>
      <c r="CF7" s="216"/>
      <c r="CG7" s="226"/>
      <c r="CH7" s="226"/>
    </row>
    <row r="8" spans="1:86" ht="21.75" customHeight="1" thickBot="1" x14ac:dyDescent="0.35">
      <c r="A8" s="550" t="s">
        <v>17</v>
      </c>
      <c r="B8" s="548" t="s">
        <v>18</v>
      </c>
      <c r="C8" s="548" t="s">
        <v>19</v>
      </c>
      <c r="D8" s="548" t="s">
        <v>20</v>
      </c>
      <c r="E8" s="548" t="s">
        <v>21</v>
      </c>
      <c r="F8" s="548" t="s">
        <v>22</v>
      </c>
      <c r="G8" s="434" t="s">
        <v>110</v>
      </c>
      <c r="H8" s="434" t="s">
        <v>24</v>
      </c>
      <c r="I8" s="434" t="s">
        <v>25</v>
      </c>
      <c r="J8" s="546" t="s">
        <v>88</v>
      </c>
      <c r="K8" s="404" t="s">
        <v>26</v>
      </c>
      <c r="L8" s="407" t="s">
        <v>6</v>
      </c>
      <c r="M8" s="408"/>
      <c r="N8" s="408"/>
      <c r="O8" s="408"/>
      <c r="P8" s="408"/>
      <c r="Q8" s="409"/>
      <c r="R8" s="431" t="s">
        <v>7</v>
      </c>
      <c r="S8" s="408"/>
      <c r="T8" s="408"/>
      <c r="U8" s="408"/>
      <c r="V8" s="408"/>
      <c r="W8" s="432"/>
      <c r="X8" s="433" t="s">
        <v>8</v>
      </c>
      <c r="Y8" s="408"/>
      <c r="Z8" s="408"/>
      <c r="AA8" s="408"/>
      <c r="AB8" s="408"/>
      <c r="AC8" s="432"/>
      <c r="AD8" s="433" t="s">
        <v>9</v>
      </c>
      <c r="AE8" s="408"/>
      <c r="AF8" s="408"/>
      <c r="AG8" s="408"/>
      <c r="AH8" s="408"/>
      <c r="AI8" s="408"/>
      <c r="AJ8" s="407" t="s">
        <v>10</v>
      </c>
      <c r="AK8" s="408"/>
      <c r="AL8" s="408"/>
      <c r="AM8" s="408"/>
      <c r="AN8" s="408"/>
      <c r="AO8" s="409"/>
      <c r="AP8" s="407" t="s">
        <v>11</v>
      </c>
      <c r="AQ8" s="408"/>
      <c r="AR8" s="408"/>
      <c r="AS8" s="408"/>
      <c r="AT8" s="408"/>
      <c r="AU8" s="409"/>
      <c r="AV8" s="407" t="s">
        <v>12</v>
      </c>
      <c r="AW8" s="408"/>
      <c r="AX8" s="408"/>
      <c r="AY8" s="408"/>
      <c r="AZ8" s="408"/>
      <c r="BA8" s="409"/>
      <c r="BB8" s="407" t="s">
        <v>13</v>
      </c>
      <c r="BC8" s="408"/>
      <c r="BD8" s="408"/>
      <c r="BE8" s="408"/>
      <c r="BF8" s="408"/>
      <c r="BG8" s="409"/>
      <c r="BH8" s="407" t="s">
        <v>14</v>
      </c>
      <c r="BI8" s="408"/>
      <c r="BJ8" s="408"/>
      <c r="BK8" s="408"/>
      <c r="BL8" s="408"/>
      <c r="BM8" s="409"/>
      <c r="BN8" s="431" t="s">
        <v>15</v>
      </c>
      <c r="BO8" s="408"/>
      <c r="BP8" s="408"/>
      <c r="BQ8" s="408"/>
      <c r="BR8" s="408"/>
      <c r="BS8" s="432"/>
      <c r="BT8" s="433" t="s">
        <v>16</v>
      </c>
      <c r="BU8" s="408"/>
      <c r="BV8" s="408"/>
      <c r="BW8" s="408"/>
      <c r="BX8" s="408"/>
      <c r="BY8" s="408"/>
      <c r="BZ8" s="576" t="s">
        <v>4</v>
      </c>
      <c r="CA8" s="577"/>
      <c r="CB8" s="577"/>
      <c r="CC8" s="578"/>
      <c r="CD8" s="579"/>
      <c r="CE8" s="580"/>
      <c r="CF8" s="17"/>
      <c r="CG8" s="18"/>
      <c r="CH8" s="18"/>
    </row>
    <row r="9" spans="1:86" ht="21.75" customHeight="1" thickBot="1" x14ac:dyDescent="0.35">
      <c r="A9" s="551"/>
      <c r="B9" s="549"/>
      <c r="C9" s="549"/>
      <c r="D9" s="549"/>
      <c r="E9" s="549"/>
      <c r="F9" s="549"/>
      <c r="G9" s="435"/>
      <c r="H9" s="435"/>
      <c r="I9" s="435"/>
      <c r="J9" s="547"/>
      <c r="K9" s="405"/>
      <c r="L9" s="207" t="s">
        <v>27</v>
      </c>
      <c r="M9" s="200" t="s">
        <v>28</v>
      </c>
      <c r="N9" s="199" t="s">
        <v>29</v>
      </c>
      <c r="O9" s="201" t="s">
        <v>30</v>
      </c>
      <c r="P9" s="202" t="s">
        <v>23</v>
      </c>
      <c r="Q9" s="209" t="s">
        <v>31</v>
      </c>
      <c r="R9" s="199" t="s">
        <v>27</v>
      </c>
      <c r="S9" s="200" t="s">
        <v>28</v>
      </c>
      <c r="T9" s="199" t="s">
        <v>29</v>
      </c>
      <c r="U9" s="201" t="s">
        <v>30</v>
      </c>
      <c r="V9" s="205" t="s">
        <v>23</v>
      </c>
      <c r="W9" s="203" t="s">
        <v>31</v>
      </c>
      <c r="X9" s="204" t="s">
        <v>27</v>
      </c>
      <c r="Y9" s="200" t="s">
        <v>28</v>
      </c>
      <c r="Z9" s="199" t="s">
        <v>29</v>
      </c>
      <c r="AA9" s="201" t="s">
        <v>30</v>
      </c>
      <c r="AB9" s="202" t="s">
        <v>23</v>
      </c>
      <c r="AC9" s="202" t="s">
        <v>31</v>
      </c>
      <c r="AD9" s="199" t="s">
        <v>27</v>
      </c>
      <c r="AE9" s="200" t="s">
        <v>28</v>
      </c>
      <c r="AF9" s="199" t="s">
        <v>29</v>
      </c>
      <c r="AG9" s="206" t="s">
        <v>30</v>
      </c>
      <c r="AH9" s="202" t="s">
        <v>23</v>
      </c>
      <c r="AI9" s="203" t="s">
        <v>31</v>
      </c>
      <c r="AJ9" s="207" t="s">
        <v>27</v>
      </c>
      <c r="AK9" s="200" t="s">
        <v>28</v>
      </c>
      <c r="AL9" s="199" t="s">
        <v>29</v>
      </c>
      <c r="AM9" s="206" t="s">
        <v>30</v>
      </c>
      <c r="AN9" s="202" t="s">
        <v>23</v>
      </c>
      <c r="AO9" s="208" t="s">
        <v>31</v>
      </c>
      <c r="AP9" s="207" t="s">
        <v>27</v>
      </c>
      <c r="AQ9" s="200" t="s">
        <v>28</v>
      </c>
      <c r="AR9" s="199" t="s">
        <v>29</v>
      </c>
      <c r="AS9" s="206" t="s">
        <v>30</v>
      </c>
      <c r="AT9" s="202" t="s">
        <v>23</v>
      </c>
      <c r="AU9" s="209" t="s">
        <v>31</v>
      </c>
      <c r="AV9" s="207" t="s">
        <v>27</v>
      </c>
      <c r="AW9" s="200" t="s">
        <v>28</v>
      </c>
      <c r="AX9" s="199" t="s">
        <v>29</v>
      </c>
      <c r="AY9" s="205" t="s">
        <v>30</v>
      </c>
      <c r="AZ9" s="202" t="s">
        <v>23</v>
      </c>
      <c r="BA9" s="209" t="s">
        <v>31</v>
      </c>
      <c r="BB9" s="207" t="s">
        <v>27</v>
      </c>
      <c r="BC9" s="200" t="s">
        <v>28</v>
      </c>
      <c r="BD9" s="199" t="s">
        <v>29</v>
      </c>
      <c r="BE9" s="206" t="s">
        <v>30</v>
      </c>
      <c r="BF9" s="202" t="s">
        <v>23</v>
      </c>
      <c r="BG9" s="209" t="s">
        <v>31</v>
      </c>
      <c r="BH9" s="207" t="s">
        <v>27</v>
      </c>
      <c r="BI9" s="200" t="s">
        <v>28</v>
      </c>
      <c r="BJ9" s="199" t="s">
        <v>29</v>
      </c>
      <c r="BK9" s="205" t="s">
        <v>30</v>
      </c>
      <c r="BL9" s="202" t="s">
        <v>23</v>
      </c>
      <c r="BM9" s="209" t="s">
        <v>31</v>
      </c>
      <c r="BN9" s="199" t="s">
        <v>27</v>
      </c>
      <c r="BO9" s="200" t="s">
        <v>28</v>
      </c>
      <c r="BP9" s="199" t="s">
        <v>29</v>
      </c>
      <c r="BQ9" s="205" t="s">
        <v>30</v>
      </c>
      <c r="BR9" s="206" t="s">
        <v>23</v>
      </c>
      <c r="BS9" s="203" t="s">
        <v>31</v>
      </c>
      <c r="BT9" s="204" t="s">
        <v>27</v>
      </c>
      <c r="BU9" s="200" t="s">
        <v>28</v>
      </c>
      <c r="BV9" s="200" t="s">
        <v>29</v>
      </c>
      <c r="BW9" s="210" t="s">
        <v>30</v>
      </c>
      <c r="BX9" s="202" t="s">
        <v>23</v>
      </c>
      <c r="BY9" s="203" t="s">
        <v>31</v>
      </c>
      <c r="BZ9" s="211" t="s">
        <v>27</v>
      </c>
      <c r="CA9" s="212" t="s">
        <v>28</v>
      </c>
      <c r="CB9" s="213" t="s">
        <v>29</v>
      </c>
      <c r="CC9" s="214" t="s">
        <v>30</v>
      </c>
      <c r="CD9" s="193" t="s">
        <v>23</v>
      </c>
      <c r="CE9" s="194" t="s">
        <v>31</v>
      </c>
      <c r="CF9" s="17"/>
      <c r="CG9" s="18"/>
      <c r="CH9" s="18"/>
    </row>
    <row r="10" spans="1:86" ht="54" customHeight="1" x14ac:dyDescent="0.3">
      <c r="A10" s="461">
        <v>1</v>
      </c>
      <c r="B10" s="244" t="s">
        <v>32</v>
      </c>
      <c r="C10" s="463"/>
      <c r="D10" s="463"/>
      <c r="E10" s="465"/>
      <c r="F10" s="51"/>
      <c r="G10" s="52" t="s">
        <v>85</v>
      </c>
      <c r="H10" s="184">
        <f>+P10+V10+AB10+AH10+AN10+AT10+AZ10+BF10+BL10+BR10+BX10+CD10</f>
        <v>0</v>
      </c>
      <c r="I10" s="197">
        <f t="shared" ref="I10" si="0">+Q10+W10+AC10+AI10+AO10+AU10+BA10+BG10+BM10+BS10+BY10+CE10</f>
        <v>0</v>
      </c>
      <c r="J10" s="406"/>
      <c r="K10" s="247" t="s">
        <v>33</v>
      </c>
      <c r="L10" s="262"/>
      <c r="M10" s="263"/>
      <c r="N10" s="263"/>
      <c r="O10" s="264"/>
      <c r="P10" s="21">
        <v>0</v>
      </c>
      <c r="Q10" s="251">
        <v>0</v>
      </c>
      <c r="R10" s="281"/>
      <c r="S10" s="263"/>
      <c r="T10" s="263"/>
      <c r="U10" s="264"/>
      <c r="V10" s="21"/>
      <c r="W10" s="22"/>
      <c r="X10" s="262"/>
      <c r="Y10" s="263"/>
      <c r="Z10" s="263"/>
      <c r="AA10" s="264"/>
      <c r="AB10" s="21"/>
      <c r="AC10" s="23"/>
      <c r="AD10" s="281"/>
      <c r="AE10" s="263"/>
      <c r="AF10" s="263"/>
      <c r="AG10" s="301"/>
      <c r="AH10" s="24"/>
      <c r="AI10" s="22"/>
      <c r="AJ10" s="262"/>
      <c r="AK10" s="263"/>
      <c r="AL10" s="263"/>
      <c r="AM10" s="264"/>
      <c r="AN10" s="21"/>
      <c r="AO10" s="25"/>
      <c r="AP10" s="262"/>
      <c r="AQ10" s="263"/>
      <c r="AR10" s="263"/>
      <c r="AS10" s="301"/>
      <c r="AT10" s="24"/>
      <c r="AU10" s="25"/>
      <c r="AV10" s="262"/>
      <c r="AW10" s="263"/>
      <c r="AX10" s="263"/>
      <c r="AY10" s="264"/>
      <c r="AZ10" s="21"/>
      <c r="BA10" s="25"/>
      <c r="BB10" s="262"/>
      <c r="BC10" s="263"/>
      <c r="BD10" s="263"/>
      <c r="BE10" s="301"/>
      <c r="BF10" s="24"/>
      <c r="BG10" s="25"/>
      <c r="BH10" s="262"/>
      <c r="BI10" s="263"/>
      <c r="BJ10" s="263"/>
      <c r="BK10" s="264"/>
      <c r="BL10" s="21"/>
      <c r="BM10" s="25"/>
      <c r="BN10" s="281"/>
      <c r="BO10" s="263"/>
      <c r="BP10" s="263"/>
      <c r="BQ10" s="301"/>
      <c r="BR10" s="24"/>
      <c r="BS10" s="22"/>
      <c r="BT10" s="262"/>
      <c r="BU10" s="263"/>
      <c r="BV10" s="263"/>
      <c r="BW10" s="264"/>
      <c r="BX10" s="21"/>
      <c r="BY10" s="23"/>
      <c r="BZ10" s="281"/>
      <c r="CA10" s="263"/>
      <c r="CB10" s="263"/>
      <c r="CC10" s="264"/>
      <c r="CD10" s="26"/>
      <c r="CE10" s="27"/>
      <c r="CF10" s="17"/>
      <c r="CG10" s="28"/>
      <c r="CH10" s="28"/>
    </row>
    <row r="11" spans="1:86" ht="54" customHeight="1" x14ac:dyDescent="0.3">
      <c r="A11" s="462"/>
      <c r="B11" s="245" t="str">
        <f>+B10</f>
        <v>EICI</v>
      </c>
      <c r="C11" s="464"/>
      <c r="D11" s="464"/>
      <c r="E11" s="466"/>
      <c r="F11" s="29"/>
      <c r="G11" s="30" t="str">
        <f t="shared" ref="G11" si="1">+G10</f>
        <v>1.1.3.5</v>
      </c>
      <c r="H11" s="182">
        <f t="shared" ref="H11" si="2">+P11+V11+AB11+AH11+AN11+AT11+AZ11+BF11+BL11+BR11+BX11+CD11</f>
        <v>0</v>
      </c>
      <c r="I11" s="196">
        <f>+Q11+W11+AC11+AI11+AO11+AU11+BA11+BG11+BM11+BS11+BY11+CE11</f>
        <v>0</v>
      </c>
      <c r="J11" s="389"/>
      <c r="K11" s="248" t="s">
        <v>34</v>
      </c>
      <c r="L11" s="265"/>
      <c r="M11" s="266"/>
      <c r="N11" s="266"/>
      <c r="O11" s="267"/>
      <c r="P11" s="31">
        <v>0</v>
      </c>
      <c r="Q11" s="252"/>
      <c r="R11" s="282"/>
      <c r="S11" s="266"/>
      <c r="T11" s="266"/>
      <c r="U11" s="267"/>
      <c r="V11" s="31"/>
      <c r="W11" s="32"/>
      <c r="X11" s="265"/>
      <c r="Y11" s="266"/>
      <c r="Z11" s="266"/>
      <c r="AA11" s="267"/>
      <c r="AB11" s="31"/>
      <c r="AC11" s="33"/>
      <c r="AD11" s="282"/>
      <c r="AE11" s="266"/>
      <c r="AF11" s="266"/>
      <c r="AG11" s="302"/>
      <c r="AH11" s="34"/>
      <c r="AI11" s="32"/>
      <c r="AJ11" s="265"/>
      <c r="AK11" s="266"/>
      <c r="AL11" s="266"/>
      <c r="AM11" s="267"/>
      <c r="AN11" s="31"/>
      <c r="AO11" s="35"/>
      <c r="AP11" s="265"/>
      <c r="AQ11" s="266"/>
      <c r="AR11" s="266"/>
      <c r="AS11" s="302"/>
      <c r="AT11" s="34"/>
      <c r="AU11" s="35"/>
      <c r="AV11" s="265"/>
      <c r="AW11" s="266"/>
      <c r="AX11" s="266"/>
      <c r="AY11" s="267"/>
      <c r="AZ11" s="31"/>
      <c r="BA11" s="35"/>
      <c r="BB11" s="265"/>
      <c r="BC11" s="266"/>
      <c r="BD11" s="266"/>
      <c r="BE11" s="302"/>
      <c r="BF11" s="34"/>
      <c r="BG11" s="35"/>
      <c r="BH11" s="265"/>
      <c r="BI11" s="266"/>
      <c r="BJ11" s="266"/>
      <c r="BK11" s="267"/>
      <c r="BL11" s="31"/>
      <c r="BM11" s="35"/>
      <c r="BN11" s="282"/>
      <c r="BO11" s="266"/>
      <c r="BP11" s="266"/>
      <c r="BQ11" s="302"/>
      <c r="BR11" s="34"/>
      <c r="BS11" s="32"/>
      <c r="BT11" s="265"/>
      <c r="BU11" s="266"/>
      <c r="BV11" s="266"/>
      <c r="BW11" s="267"/>
      <c r="BX11" s="31"/>
      <c r="BY11" s="33"/>
      <c r="BZ11" s="282"/>
      <c r="CA11" s="266"/>
      <c r="CB11" s="266"/>
      <c r="CC11" s="267"/>
      <c r="CD11" s="31"/>
      <c r="CE11" s="35"/>
      <c r="CF11" s="17"/>
      <c r="CG11" s="18"/>
      <c r="CH11" s="18"/>
    </row>
    <row r="12" spans="1:86" ht="51.75" customHeight="1" x14ac:dyDescent="0.3">
      <c r="A12" s="462">
        <v>2</v>
      </c>
      <c r="B12" s="245" t="s">
        <v>32</v>
      </c>
      <c r="C12" s="464"/>
      <c r="D12" s="464"/>
      <c r="E12" s="466"/>
      <c r="F12" s="29"/>
      <c r="G12" s="30" t="s">
        <v>85</v>
      </c>
      <c r="H12" s="183">
        <f>+P12+V12+AB12+AH12+AN12+AT12+AZ12+BF12+BL12+BR12+BX12+CD12</f>
        <v>0</v>
      </c>
      <c r="I12" s="195">
        <f t="shared" ref="I12" si="3">+Q12+W12+AC12+AI12+AO12+AU12+BA12+BG12+BM12+BS12+BY12+CE12</f>
        <v>0</v>
      </c>
      <c r="J12" s="388"/>
      <c r="K12" s="249" t="s">
        <v>33</v>
      </c>
      <c r="L12" s="268"/>
      <c r="M12" s="269"/>
      <c r="N12" s="269"/>
      <c r="O12" s="270"/>
      <c r="P12" s="36">
        <v>0</v>
      </c>
      <c r="Q12" s="253"/>
      <c r="R12" s="283"/>
      <c r="S12" s="269"/>
      <c r="T12" s="269"/>
      <c r="U12" s="270"/>
      <c r="V12" s="36"/>
      <c r="W12" s="37"/>
      <c r="X12" s="268"/>
      <c r="Y12" s="269"/>
      <c r="Z12" s="269"/>
      <c r="AA12" s="270"/>
      <c r="AB12" s="36"/>
      <c r="AC12" s="38"/>
      <c r="AD12" s="283"/>
      <c r="AE12" s="269"/>
      <c r="AF12" s="269"/>
      <c r="AG12" s="286"/>
      <c r="AH12" s="39"/>
      <c r="AI12" s="37"/>
      <c r="AJ12" s="268"/>
      <c r="AK12" s="269"/>
      <c r="AL12" s="269"/>
      <c r="AM12" s="270"/>
      <c r="AN12" s="36"/>
      <c r="AO12" s="40"/>
      <c r="AP12" s="268"/>
      <c r="AQ12" s="269"/>
      <c r="AR12" s="269"/>
      <c r="AS12" s="286"/>
      <c r="AT12" s="39"/>
      <c r="AU12" s="40"/>
      <c r="AV12" s="268"/>
      <c r="AW12" s="269"/>
      <c r="AX12" s="269"/>
      <c r="AY12" s="270"/>
      <c r="AZ12" s="36"/>
      <c r="BA12" s="40"/>
      <c r="BB12" s="268"/>
      <c r="BC12" s="269"/>
      <c r="BD12" s="269"/>
      <c r="BE12" s="286"/>
      <c r="BF12" s="39"/>
      <c r="BG12" s="40"/>
      <c r="BH12" s="268"/>
      <c r="BI12" s="269"/>
      <c r="BJ12" s="269"/>
      <c r="BK12" s="270"/>
      <c r="BL12" s="36"/>
      <c r="BM12" s="40"/>
      <c r="BN12" s="283"/>
      <c r="BO12" s="269"/>
      <c r="BP12" s="269"/>
      <c r="BQ12" s="270"/>
      <c r="BR12" s="39"/>
      <c r="BS12" s="37"/>
      <c r="BT12" s="283"/>
      <c r="BU12" s="269"/>
      <c r="BV12" s="269"/>
      <c r="BW12" s="270"/>
      <c r="BX12" s="36"/>
      <c r="BY12" s="38"/>
      <c r="BZ12" s="283"/>
      <c r="CA12" s="269"/>
      <c r="CB12" s="269"/>
      <c r="CC12" s="270"/>
      <c r="CD12" s="36"/>
      <c r="CE12" s="40"/>
      <c r="CF12" s="17"/>
      <c r="CG12" s="18"/>
      <c r="CH12" s="18"/>
    </row>
    <row r="13" spans="1:86" ht="51.75" customHeight="1" x14ac:dyDescent="0.3">
      <c r="A13" s="462"/>
      <c r="B13" s="245" t="str">
        <f>+B12</f>
        <v>EICI</v>
      </c>
      <c r="C13" s="464"/>
      <c r="D13" s="464"/>
      <c r="E13" s="466"/>
      <c r="F13" s="29"/>
      <c r="G13" s="30" t="str">
        <f t="shared" ref="G13" si="4">+G12</f>
        <v>1.1.3.5</v>
      </c>
      <c r="H13" s="182">
        <f>+P13+V13+AB13+AH13+AN13+AT13+AZ13+BF13+BL13+BR13+BX13+CD13</f>
        <v>0</v>
      </c>
      <c r="I13" s="196">
        <f t="shared" ref="I13:I14" si="5">+Q13+W13+AC13+AI13+AO13+AU13+BA13+BG13+BM13+BS13+BY13+CE13</f>
        <v>0</v>
      </c>
      <c r="J13" s="389"/>
      <c r="K13" s="248" t="s">
        <v>34</v>
      </c>
      <c r="L13" s="268"/>
      <c r="M13" s="269"/>
      <c r="N13" s="269"/>
      <c r="O13" s="270"/>
      <c r="P13" s="41">
        <v>0</v>
      </c>
      <c r="Q13" s="254"/>
      <c r="R13" s="283"/>
      <c r="S13" s="269"/>
      <c r="T13" s="269"/>
      <c r="U13" s="270"/>
      <c r="V13" s="41"/>
      <c r="W13" s="42"/>
      <c r="X13" s="268"/>
      <c r="Y13" s="269"/>
      <c r="Z13" s="269"/>
      <c r="AA13" s="270"/>
      <c r="AB13" s="41"/>
      <c r="AC13" s="43"/>
      <c r="AD13" s="283"/>
      <c r="AE13" s="269"/>
      <c r="AF13" s="269"/>
      <c r="AG13" s="286"/>
      <c r="AH13" s="44"/>
      <c r="AI13" s="42"/>
      <c r="AJ13" s="268"/>
      <c r="AK13" s="269"/>
      <c r="AL13" s="269"/>
      <c r="AM13" s="270"/>
      <c r="AN13" s="41"/>
      <c r="AO13" s="45"/>
      <c r="AP13" s="268"/>
      <c r="AQ13" s="269"/>
      <c r="AR13" s="269"/>
      <c r="AS13" s="286"/>
      <c r="AT13" s="44"/>
      <c r="AU13" s="45"/>
      <c r="AV13" s="268"/>
      <c r="AW13" s="269"/>
      <c r="AX13" s="269"/>
      <c r="AY13" s="270"/>
      <c r="AZ13" s="41"/>
      <c r="BA13" s="45"/>
      <c r="BB13" s="268"/>
      <c r="BC13" s="269"/>
      <c r="BD13" s="269"/>
      <c r="BE13" s="286"/>
      <c r="BF13" s="44"/>
      <c r="BG13" s="45"/>
      <c r="BH13" s="268"/>
      <c r="BI13" s="269"/>
      <c r="BJ13" s="269"/>
      <c r="BK13" s="270"/>
      <c r="BL13" s="41"/>
      <c r="BM13" s="45"/>
      <c r="BN13" s="283"/>
      <c r="BO13" s="269"/>
      <c r="BP13" s="269"/>
      <c r="BQ13" s="286"/>
      <c r="BR13" s="44"/>
      <c r="BS13" s="42"/>
      <c r="BT13" s="268"/>
      <c r="BU13" s="269"/>
      <c r="BV13" s="269"/>
      <c r="BW13" s="270"/>
      <c r="BX13" s="41"/>
      <c r="BY13" s="43"/>
      <c r="BZ13" s="283"/>
      <c r="CA13" s="269"/>
      <c r="CB13" s="269"/>
      <c r="CC13" s="270"/>
      <c r="CD13" s="41"/>
      <c r="CE13" s="45"/>
      <c r="CF13" s="17"/>
      <c r="CG13" s="18"/>
      <c r="CH13" s="18"/>
    </row>
    <row r="14" spans="1:86" ht="36" customHeight="1" x14ac:dyDescent="0.3">
      <c r="A14" s="462">
        <v>3</v>
      </c>
      <c r="B14" s="245" t="s">
        <v>35</v>
      </c>
      <c r="C14" s="464"/>
      <c r="D14" s="464"/>
      <c r="E14" s="466"/>
      <c r="F14" s="29"/>
      <c r="G14" s="30" t="s">
        <v>80</v>
      </c>
      <c r="H14" s="183">
        <f>+P14+V14+AB14+AH14+AN14+AT14+AZ14+BF14+BL14+BR14+BX14+CD14</f>
        <v>0</v>
      </c>
      <c r="I14" s="195">
        <f t="shared" si="5"/>
        <v>0</v>
      </c>
      <c r="J14" s="388"/>
      <c r="K14" s="249" t="s">
        <v>33</v>
      </c>
      <c r="L14" s="271"/>
      <c r="M14" s="272"/>
      <c r="N14" s="272"/>
      <c r="O14" s="273"/>
      <c r="P14" s="46">
        <v>0</v>
      </c>
      <c r="Q14" s="255"/>
      <c r="R14" s="284"/>
      <c r="S14" s="272"/>
      <c r="T14" s="272"/>
      <c r="U14" s="273"/>
      <c r="V14" s="46"/>
      <c r="W14" s="47"/>
      <c r="X14" s="271"/>
      <c r="Y14" s="272"/>
      <c r="Z14" s="272"/>
      <c r="AA14" s="273"/>
      <c r="AB14" s="46"/>
      <c r="AC14" s="48"/>
      <c r="AD14" s="284"/>
      <c r="AE14" s="272"/>
      <c r="AF14" s="272"/>
      <c r="AG14" s="303"/>
      <c r="AH14" s="49"/>
      <c r="AI14" s="47"/>
      <c r="AJ14" s="271"/>
      <c r="AK14" s="272"/>
      <c r="AL14" s="272"/>
      <c r="AM14" s="273"/>
      <c r="AN14" s="46"/>
      <c r="AO14" s="50"/>
      <c r="AP14" s="271"/>
      <c r="AQ14" s="272"/>
      <c r="AR14" s="272"/>
      <c r="AS14" s="303"/>
      <c r="AT14" s="49"/>
      <c r="AU14" s="50"/>
      <c r="AV14" s="271"/>
      <c r="AW14" s="272"/>
      <c r="AX14" s="272"/>
      <c r="AY14" s="273"/>
      <c r="AZ14" s="46"/>
      <c r="BA14" s="50"/>
      <c r="BB14" s="271"/>
      <c r="BC14" s="272"/>
      <c r="BD14" s="272"/>
      <c r="BE14" s="303"/>
      <c r="BF14" s="49"/>
      <c r="BG14" s="50"/>
      <c r="BH14" s="271"/>
      <c r="BI14" s="272"/>
      <c r="BJ14" s="272"/>
      <c r="BK14" s="273"/>
      <c r="BL14" s="46"/>
      <c r="BM14" s="50"/>
      <c r="BN14" s="284"/>
      <c r="BO14" s="272"/>
      <c r="BP14" s="272"/>
      <c r="BQ14" s="303"/>
      <c r="BR14" s="49"/>
      <c r="BS14" s="47"/>
      <c r="BT14" s="271"/>
      <c r="BU14" s="272"/>
      <c r="BV14" s="272"/>
      <c r="BW14" s="273"/>
      <c r="BX14" s="46"/>
      <c r="BY14" s="48"/>
      <c r="BZ14" s="284"/>
      <c r="CA14" s="272"/>
      <c r="CB14" s="272"/>
      <c r="CC14" s="273"/>
      <c r="CD14" s="46"/>
      <c r="CE14" s="50"/>
      <c r="CF14" s="17"/>
      <c r="CG14" s="18"/>
      <c r="CH14" s="18"/>
    </row>
    <row r="15" spans="1:86" ht="36" customHeight="1" x14ac:dyDescent="0.3">
      <c r="A15" s="462"/>
      <c r="B15" s="245" t="str">
        <f>+B14</f>
        <v>ARL</v>
      </c>
      <c r="C15" s="464"/>
      <c r="D15" s="464"/>
      <c r="E15" s="466"/>
      <c r="F15" s="29"/>
      <c r="G15" s="30" t="str">
        <f t="shared" ref="G15" si="6">+G14</f>
        <v>1.1.3.1</v>
      </c>
      <c r="H15" s="182">
        <f t="shared" ref="H15:H78" si="7">+P15+V15+AB15+AH15+AN15+AT15+AZ15+BF15+BL15+BR15+BX15+CD15</f>
        <v>0</v>
      </c>
      <c r="I15" s="196">
        <f t="shared" ref="I15:I78" si="8">+Q15+W15+AC15+AI15+AO15+AU15+BA15+BG15+BM15+BS15+BY15+CE15</f>
        <v>0</v>
      </c>
      <c r="J15" s="389"/>
      <c r="K15" s="248" t="s">
        <v>34</v>
      </c>
      <c r="L15" s="268"/>
      <c r="M15" s="269"/>
      <c r="N15" s="269"/>
      <c r="O15" s="270"/>
      <c r="P15" s="41">
        <v>0</v>
      </c>
      <c r="Q15" s="254"/>
      <c r="R15" s="283"/>
      <c r="S15" s="269"/>
      <c r="T15" s="269"/>
      <c r="U15" s="270"/>
      <c r="V15" s="41"/>
      <c r="W15" s="42"/>
      <c r="X15" s="268"/>
      <c r="Y15" s="269"/>
      <c r="Z15" s="269"/>
      <c r="AA15" s="270"/>
      <c r="AB15" s="41"/>
      <c r="AC15" s="43"/>
      <c r="AD15" s="283"/>
      <c r="AE15" s="269"/>
      <c r="AF15" s="269"/>
      <c r="AG15" s="286"/>
      <c r="AH15" s="44"/>
      <c r="AI15" s="42"/>
      <c r="AJ15" s="268"/>
      <c r="AK15" s="269"/>
      <c r="AL15" s="269"/>
      <c r="AM15" s="270"/>
      <c r="AN15" s="41"/>
      <c r="AO15" s="45"/>
      <c r="AP15" s="268"/>
      <c r="AQ15" s="269"/>
      <c r="AR15" s="269"/>
      <c r="AS15" s="286"/>
      <c r="AT15" s="44"/>
      <c r="AU15" s="45"/>
      <c r="AV15" s="268"/>
      <c r="AW15" s="269"/>
      <c r="AX15" s="269"/>
      <c r="AY15" s="270"/>
      <c r="AZ15" s="41"/>
      <c r="BA15" s="45"/>
      <c r="BB15" s="268"/>
      <c r="BC15" s="269"/>
      <c r="BD15" s="269"/>
      <c r="BE15" s="286"/>
      <c r="BF15" s="44"/>
      <c r="BG15" s="45"/>
      <c r="BH15" s="268"/>
      <c r="BI15" s="269"/>
      <c r="BJ15" s="269"/>
      <c r="BK15" s="270"/>
      <c r="BL15" s="41"/>
      <c r="BM15" s="45"/>
      <c r="BN15" s="283"/>
      <c r="BO15" s="269"/>
      <c r="BP15" s="269"/>
      <c r="BQ15" s="286"/>
      <c r="BR15" s="44"/>
      <c r="BS15" s="42"/>
      <c r="BT15" s="268"/>
      <c r="BU15" s="269"/>
      <c r="BV15" s="269"/>
      <c r="BW15" s="270"/>
      <c r="BX15" s="41"/>
      <c r="BY15" s="43"/>
      <c r="BZ15" s="283"/>
      <c r="CA15" s="269"/>
      <c r="CB15" s="269"/>
      <c r="CC15" s="270"/>
      <c r="CD15" s="41"/>
      <c r="CE15" s="45"/>
      <c r="CF15" s="17"/>
      <c r="CG15" s="18"/>
      <c r="CH15" s="18"/>
    </row>
    <row r="16" spans="1:86" ht="36.75" customHeight="1" x14ac:dyDescent="0.3">
      <c r="A16" s="462">
        <v>4</v>
      </c>
      <c r="B16" s="245" t="s">
        <v>35</v>
      </c>
      <c r="C16" s="464"/>
      <c r="D16" s="464"/>
      <c r="E16" s="466"/>
      <c r="F16" s="29"/>
      <c r="G16" s="30" t="s">
        <v>80</v>
      </c>
      <c r="H16" s="183">
        <f t="shared" si="7"/>
        <v>0</v>
      </c>
      <c r="I16" s="195">
        <f t="shared" si="8"/>
        <v>0</v>
      </c>
      <c r="J16" s="388"/>
      <c r="K16" s="249" t="s">
        <v>33</v>
      </c>
      <c r="L16" s="268"/>
      <c r="M16" s="269"/>
      <c r="N16" s="269"/>
      <c r="O16" s="270"/>
      <c r="P16" s="46">
        <v>0</v>
      </c>
      <c r="Q16" s="253"/>
      <c r="R16" s="283"/>
      <c r="S16" s="269"/>
      <c r="T16" s="269"/>
      <c r="U16" s="270"/>
      <c r="V16" s="46"/>
      <c r="W16" s="37"/>
      <c r="X16" s="268"/>
      <c r="Y16" s="269"/>
      <c r="Z16" s="269"/>
      <c r="AA16" s="270"/>
      <c r="AB16" s="46"/>
      <c r="AC16" s="38"/>
      <c r="AD16" s="283"/>
      <c r="AE16" s="269"/>
      <c r="AF16" s="269"/>
      <c r="AG16" s="286"/>
      <c r="AH16" s="49"/>
      <c r="AI16" s="37"/>
      <c r="AJ16" s="268"/>
      <c r="AK16" s="269"/>
      <c r="AL16" s="269"/>
      <c r="AM16" s="270"/>
      <c r="AN16" s="46"/>
      <c r="AO16" s="40"/>
      <c r="AP16" s="268"/>
      <c r="AQ16" s="269"/>
      <c r="AR16" s="269"/>
      <c r="AS16" s="286"/>
      <c r="AT16" s="49"/>
      <c r="AU16" s="40"/>
      <c r="AV16" s="268"/>
      <c r="AW16" s="269"/>
      <c r="AX16" s="269"/>
      <c r="AY16" s="270"/>
      <c r="AZ16" s="46"/>
      <c r="BA16" s="40"/>
      <c r="BB16" s="268"/>
      <c r="BC16" s="269"/>
      <c r="BD16" s="269"/>
      <c r="BE16" s="286"/>
      <c r="BF16" s="49"/>
      <c r="BG16" s="40"/>
      <c r="BH16" s="268"/>
      <c r="BI16" s="269"/>
      <c r="BJ16" s="269"/>
      <c r="BK16" s="270"/>
      <c r="BL16" s="46"/>
      <c r="BM16" s="40"/>
      <c r="BN16" s="283"/>
      <c r="BO16" s="269"/>
      <c r="BP16" s="269"/>
      <c r="BQ16" s="286"/>
      <c r="BR16" s="49"/>
      <c r="BS16" s="37"/>
      <c r="BT16" s="268"/>
      <c r="BU16" s="269"/>
      <c r="BV16" s="269"/>
      <c r="BW16" s="270"/>
      <c r="BX16" s="46"/>
      <c r="BY16" s="38"/>
      <c r="BZ16" s="283"/>
      <c r="CA16" s="269"/>
      <c r="CB16" s="269"/>
      <c r="CC16" s="270"/>
      <c r="CD16" s="46"/>
      <c r="CE16" s="40"/>
      <c r="CF16" s="17"/>
      <c r="CG16" s="18"/>
      <c r="CH16" s="18"/>
    </row>
    <row r="17" spans="1:86" ht="36.75" customHeight="1" x14ac:dyDescent="0.3">
      <c r="A17" s="462"/>
      <c r="B17" s="245" t="str">
        <f>+B16</f>
        <v>ARL</v>
      </c>
      <c r="C17" s="464"/>
      <c r="D17" s="464"/>
      <c r="E17" s="466"/>
      <c r="F17" s="29"/>
      <c r="G17" s="30" t="str">
        <f t="shared" ref="G17" si="9">+G16</f>
        <v>1.1.3.1</v>
      </c>
      <c r="H17" s="182">
        <f t="shared" si="7"/>
        <v>0</v>
      </c>
      <c r="I17" s="196">
        <f t="shared" si="8"/>
        <v>0</v>
      </c>
      <c r="J17" s="389"/>
      <c r="K17" s="248" t="s">
        <v>34</v>
      </c>
      <c r="L17" s="268"/>
      <c r="M17" s="269"/>
      <c r="N17" s="269"/>
      <c r="O17" s="270"/>
      <c r="P17" s="41">
        <v>0</v>
      </c>
      <c r="Q17" s="254"/>
      <c r="R17" s="283"/>
      <c r="S17" s="269"/>
      <c r="T17" s="269"/>
      <c r="U17" s="270"/>
      <c r="V17" s="41"/>
      <c r="W17" s="42"/>
      <c r="X17" s="268"/>
      <c r="Y17" s="269"/>
      <c r="Z17" s="269"/>
      <c r="AA17" s="270"/>
      <c r="AB17" s="41"/>
      <c r="AC17" s="43"/>
      <c r="AD17" s="283"/>
      <c r="AE17" s="269"/>
      <c r="AF17" s="269"/>
      <c r="AG17" s="286"/>
      <c r="AH17" s="44"/>
      <c r="AI17" s="42"/>
      <c r="AJ17" s="268"/>
      <c r="AK17" s="269"/>
      <c r="AL17" s="269"/>
      <c r="AM17" s="270"/>
      <c r="AN17" s="41"/>
      <c r="AO17" s="45"/>
      <c r="AP17" s="268"/>
      <c r="AQ17" s="269"/>
      <c r="AR17" s="269"/>
      <c r="AS17" s="286"/>
      <c r="AT17" s="44"/>
      <c r="AU17" s="45"/>
      <c r="AV17" s="268"/>
      <c r="AW17" s="269"/>
      <c r="AX17" s="269"/>
      <c r="AY17" s="270"/>
      <c r="AZ17" s="41"/>
      <c r="BA17" s="45"/>
      <c r="BB17" s="268"/>
      <c r="BC17" s="269"/>
      <c r="BD17" s="269"/>
      <c r="BE17" s="286"/>
      <c r="BF17" s="44"/>
      <c r="BG17" s="45"/>
      <c r="BH17" s="268"/>
      <c r="BI17" s="269"/>
      <c r="BJ17" s="269"/>
      <c r="BK17" s="270"/>
      <c r="BL17" s="41"/>
      <c r="BM17" s="45"/>
      <c r="BN17" s="283"/>
      <c r="BO17" s="269"/>
      <c r="BP17" s="269"/>
      <c r="BQ17" s="286"/>
      <c r="BR17" s="44"/>
      <c r="BS17" s="42"/>
      <c r="BT17" s="268"/>
      <c r="BU17" s="269"/>
      <c r="BV17" s="269"/>
      <c r="BW17" s="270"/>
      <c r="BX17" s="41"/>
      <c r="BY17" s="43"/>
      <c r="BZ17" s="283"/>
      <c r="CA17" s="269"/>
      <c r="CB17" s="269"/>
      <c r="CC17" s="270"/>
      <c r="CD17" s="41"/>
      <c r="CE17" s="45"/>
      <c r="CF17" s="17"/>
      <c r="CG17" s="18"/>
      <c r="CH17" s="18"/>
    </row>
    <row r="18" spans="1:86" ht="40.5" customHeight="1" x14ac:dyDescent="0.3">
      <c r="A18" s="462">
        <v>5</v>
      </c>
      <c r="B18" s="245" t="s">
        <v>35</v>
      </c>
      <c r="C18" s="464"/>
      <c r="D18" s="464"/>
      <c r="E18" s="466"/>
      <c r="F18" s="29"/>
      <c r="G18" s="30" t="s">
        <v>80</v>
      </c>
      <c r="H18" s="183">
        <f t="shared" si="7"/>
        <v>0</v>
      </c>
      <c r="I18" s="195">
        <f t="shared" si="8"/>
        <v>0</v>
      </c>
      <c r="J18" s="388"/>
      <c r="K18" s="249" t="s">
        <v>33</v>
      </c>
      <c r="L18" s="268"/>
      <c r="M18" s="269"/>
      <c r="N18" s="269"/>
      <c r="O18" s="270"/>
      <c r="P18" s="46">
        <v>0</v>
      </c>
      <c r="Q18" s="253"/>
      <c r="R18" s="283"/>
      <c r="S18" s="269"/>
      <c r="T18" s="269"/>
      <c r="U18" s="270"/>
      <c r="V18" s="46"/>
      <c r="W18" s="37"/>
      <c r="X18" s="268"/>
      <c r="Y18" s="269"/>
      <c r="Z18" s="269"/>
      <c r="AA18" s="270"/>
      <c r="AB18" s="46"/>
      <c r="AC18" s="38"/>
      <c r="AD18" s="283"/>
      <c r="AE18" s="269"/>
      <c r="AF18" s="269"/>
      <c r="AG18" s="286"/>
      <c r="AH18" s="49"/>
      <c r="AI18" s="37"/>
      <c r="AJ18" s="268"/>
      <c r="AK18" s="269"/>
      <c r="AL18" s="269"/>
      <c r="AM18" s="270"/>
      <c r="AN18" s="46"/>
      <c r="AO18" s="40"/>
      <c r="AP18" s="268"/>
      <c r="AQ18" s="269"/>
      <c r="AR18" s="269"/>
      <c r="AS18" s="286"/>
      <c r="AT18" s="49"/>
      <c r="AU18" s="40"/>
      <c r="AV18" s="268"/>
      <c r="AW18" s="269"/>
      <c r="AX18" s="269"/>
      <c r="AY18" s="270"/>
      <c r="AZ18" s="46"/>
      <c r="BA18" s="40"/>
      <c r="BB18" s="268"/>
      <c r="BC18" s="269"/>
      <c r="BD18" s="269"/>
      <c r="BE18" s="286"/>
      <c r="BF18" s="49"/>
      <c r="BG18" s="40"/>
      <c r="BH18" s="268"/>
      <c r="BI18" s="269"/>
      <c r="BJ18" s="269"/>
      <c r="BK18" s="270"/>
      <c r="BL18" s="46"/>
      <c r="BM18" s="40"/>
      <c r="BN18" s="283"/>
      <c r="BO18" s="269"/>
      <c r="BP18" s="269"/>
      <c r="BQ18" s="286"/>
      <c r="BR18" s="49"/>
      <c r="BS18" s="37"/>
      <c r="BT18" s="268"/>
      <c r="BU18" s="269"/>
      <c r="BV18" s="269"/>
      <c r="BW18" s="270"/>
      <c r="BX18" s="46"/>
      <c r="BY18" s="38"/>
      <c r="BZ18" s="283"/>
      <c r="CA18" s="269"/>
      <c r="CB18" s="269"/>
      <c r="CC18" s="270"/>
      <c r="CD18" s="46"/>
      <c r="CE18" s="40"/>
      <c r="CF18" s="17"/>
      <c r="CG18" s="18"/>
      <c r="CH18" s="18"/>
    </row>
    <row r="19" spans="1:86" ht="40.5" customHeight="1" x14ac:dyDescent="0.3">
      <c r="A19" s="462"/>
      <c r="B19" s="245" t="str">
        <f>+B18</f>
        <v>ARL</v>
      </c>
      <c r="C19" s="464"/>
      <c r="D19" s="464"/>
      <c r="E19" s="466"/>
      <c r="F19" s="29"/>
      <c r="G19" s="30" t="str">
        <f t="shared" ref="G19" si="10">+G18</f>
        <v>1.1.3.1</v>
      </c>
      <c r="H19" s="182">
        <f t="shared" si="7"/>
        <v>0</v>
      </c>
      <c r="I19" s="196">
        <f t="shared" si="8"/>
        <v>0</v>
      </c>
      <c r="J19" s="389"/>
      <c r="K19" s="248" t="s">
        <v>34</v>
      </c>
      <c r="L19" s="268"/>
      <c r="M19" s="269"/>
      <c r="N19" s="269"/>
      <c r="O19" s="270"/>
      <c r="P19" s="41">
        <v>0</v>
      </c>
      <c r="Q19" s="254"/>
      <c r="R19" s="283"/>
      <c r="S19" s="269"/>
      <c r="T19" s="269"/>
      <c r="U19" s="270"/>
      <c r="V19" s="41"/>
      <c r="W19" s="42"/>
      <c r="X19" s="268"/>
      <c r="Y19" s="269"/>
      <c r="Z19" s="269"/>
      <c r="AA19" s="270"/>
      <c r="AB19" s="41"/>
      <c r="AC19" s="43"/>
      <c r="AD19" s="283"/>
      <c r="AE19" s="269"/>
      <c r="AF19" s="269"/>
      <c r="AG19" s="286"/>
      <c r="AH19" s="44"/>
      <c r="AI19" s="42"/>
      <c r="AJ19" s="268"/>
      <c r="AK19" s="269"/>
      <c r="AL19" s="269"/>
      <c r="AM19" s="270"/>
      <c r="AN19" s="41"/>
      <c r="AO19" s="45"/>
      <c r="AP19" s="268"/>
      <c r="AQ19" s="269"/>
      <c r="AR19" s="269"/>
      <c r="AS19" s="286"/>
      <c r="AT19" s="44"/>
      <c r="AU19" s="45"/>
      <c r="AV19" s="268"/>
      <c r="AW19" s="269"/>
      <c r="AX19" s="269"/>
      <c r="AY19" s="270"/>
      <c r="AZ19" s="41"/>
      <c r="BA19" s="45"/>
      <c r="BB19" s="268"/>
      <c r="BC19" s="269"/>
      <c r="BD19" s="269"/>
      <c r="BE19" s="286"/>
      <c r="BF19" s="44"/>
      <c r="BG19" s="45"/>
      <c r="BH19" s="268"/>
      <c r="BI19" s="269"/>
      <c r="BJ19" s="269"/>
      <c r="BK19" s="270"/>
      <c r="BL19" s="41"/>
      <c r="BM19" s="45"/>
      <c r="BN19" s="283"/>
      <c r="BO19" s="269"/>
      <c r="BP19" s="269"/>
      <c r="BQ19" s="286"/>
      <c r="BR19" s="44"/>
      <c r="BS19" s="42"/>
      <c r="BT19" s="268"/>
      <c r="BU19" s="269"/>
      <c r="BV19" s="269"/>
      <c r="BW19" s="270"/>
      <c r="BX19" s="41"/>
      <c r="BY19" s="43"/>
      <c r="BZ19" s="283"/>
      <c r="CA19" s="269"/>
      <c r="CB19" s="269"/>
      <c r="CC19" s="270"/>
      <c r="CD19" s="41"/>
      <c r="CE19" s="45"/>
      <c r="CF19" s="17"/>
      <c r="CG19" s="18"/>
      <c r="CH19" s="18"/>
    </row>
    <row r="20" spans="1:86" ht="41.25" customHeight="1" x14ac:dyDescent="0.3">
      <c r="A20" s="462">
        <v>6</v>
      </c>
      <c r="B20" s="245" t="s">
        <v>35</v>
      </c>
      <c r="C20" s="464"/>
      <c r="D20" s="464"/>
      <c r="E20" s="466"/>
      <c r="F20" s="29"/>
      <c r="G20" s="30" t="s">
        <v>80</v>
      </c>
      <c r="H20" s="183">
        <f t="shared" si="7"/>
        <v>0</v>
      </c>
      <c r="I20" s="195">
        <f t="shared" si="8"/>
        <v>0</v>
      </c>
      <c r="J20" s="388"/>
      <c r="K20" s="249" t="s">
        <v>33</v>
      </c>
      <c r="L20" s="268"/>
      <c r="M20" s="269"/>
      <c r="N20" s="269"/>
      <c r="O20" s="270"/>
      <c r="P20" s="46">
        <v>0</v>
      </c>
      <c r="Q20" s="253"/>
      <c r="R20" s="283"/>
      <c r="S20" s="269"/>
      <c r="T20" s="269"/>
      <c r="U20" s="270"/>
      <c r="V20" s="46"/>
      <c r="W20" s="37"/>
      <c r="X20" s="268"/>
      <c r="Y20" s="269"/>
      <c r="Z20" s="269"/>
      <c r="AA20" s="270"/>
      <c r="AB20" s="46"/>
      <c r="AC20" s="38"/>
      <c r="AD20" s="283"/>
      <c r="AE20" s="269"/>
      <c r="AF20" s="269"/>
      <c r="AG20" s="286"/>
      <c r="AH20" s="49"/>
      <c r="AI20" s="37"/>
      <c r="AJ20" s="268"/>
      <c r="AK20" s="269"/>
      <c r="AL20" s="269"/>
      <c r="AM20" s="270"/>
      <c r="AN20" s="46"/>
      <c r="AO20" s="40"/>
      <c r="AP20" s="268"/>
      <c r="AQ20" s="269"/>
      <c r="AR20" s="269"/>
      <c r="AS20" s="286"/>
      <c r="AT20" s="49"/>
      <c r="AU20" s="40"/>
      <c r="AV20" s="268"/>
      <c r="AW20" s="269"/>
      <c r="AX20" s="269"/>
      <c r="AY20" s="270"/>
      <c r="AZ20" s="46"/>
      <c r="BA20" s="40"/>
      <c r="BB20" s="268"/>
      <c r="BC20" s="269"/>
      <c r="BD20" s="269"/>
      <c r="BE20" s="286"/>
      <c r="BF20" s="49"/>
      <c r="BG20" s="40"/>
      <c r="BH20" s="268"/>
      <c r="BI20" s="269"/>
      <c r="BJ20" s="269"/>
      <c r="BK20" s="270"/>
      <c r="BL20" s="46"/>
      <c r="BM20" s="40"/>
      <c r="BN20" s="283"/>
      <c r="BO20" s="269"/>
      <c r="BP20" s="269"/>
      <c r="BQ20" s="286"/>
      <c r="BR20" s="49"/>
      <c r="BS20" s="37"/>
      <c r="BT20" s="268"/>
      <c r="BU20" s="269"/>
      <c r="BV20" s="269"/>
      <c r="BW20" s="270"/>
      <c r="BX20" s="46"/>
      <c r="BY20" s="38"/>
      <c r="BZ20" s="283"/>
      <c r="CA20" s="269"/>
      <c r="CB20" s="269"/>
      <c r="CC20" s="270"/>
      <c r="CD20" s="46"/>
      <c r="CE20" s="40"/>
      <c r="CF20" s="17"/>
      <c r="CG20" s="18"/>
      <c r="CH20" s="18"/>
    </row>
    <row r="21" spans="1:86" ht="41.25" customHeight="1" x14ac:dyDescent="0.3">
      <c r="A21" s="462"/>
      <c r="B21" s="245" t="str">
        <f>+B20</f>
        <v>ARL</v>
      </c>
      <c r="C21" s="464"/>
      <c r="D21" s="464"/>
      <c r="E21" s="466"/>
      <c r="F21" s="29"/>
      <c r="G21" s="30" t="str">
        <f t="shared" ref="G21" si="11">+G20</f>
        <v>1.1.3.1</v>
      </c>
      <c r="H21" s="182">
        <f t="shared" si="7"/>
        <v>0</v>
      </c>
      <c r="I21" s="196">
        <f t="shared" si="8"/>
        <v>0</v>
      </c>
      <c r="J21" s="389"/>
      <c r="K21" s="248" t="s">
        <v>34</v>
      </c>
      <c r="L21" s="268"/>
      <c r="M21" s="269"/>
      <c r="N21" s="269"/>
      <c r="O21" s="270"/>
      <c r="P21" s="41">
        <v>0</v>
      </c>
      <c r="Q21" s="254"/>
      <c r="R21" s="283"/>
      <c r="S21" s="269"/>
      <c r="T21" s="269"/>
      <c r="U21" s="270"/>
      <c r="V21" s="41"/>
      <c r="W21" s="42"/>
      <c r="X21" s="299"/>
      <c r="Y21" s="287"/>
      <c r="Z21" s="287"/>
      <c r="AA21" s="270"/>
      <c r="AB21" s="41"/>
      <c r="AC21" s="43"/>
      <c r="AD21" s="283"/>
      <c r="AE21" s="269"/>
      <c r="AF21" s="269"/>
      <c r="AG21" s="286"/>
      <c r="AH21" s="44"/>
      <c r="AI21" s="42"/>
      <c r="AJ21" s="268"/>
      <c r="AK21" s="269"/>
      <c r="AL21" s="269"/>
      <c r="AM21" s="270"/>
      <c r="AN21" s="41"/>
      <c r="AO21" s="45"/>
      <c r="AP21" s="268"/>
      <c r="AQ21" s="269"/>
      <c r="AR21" s="269"/>
      <c r="AS21" s="286"/>
      <c r="AT21" s="44"/>
      <c r="AU21" s="45"/>
      <c r="AV21" s="268"/>
      <c r="AW21" s="269"/>
      <c r="AX21" s="269"/>
      <c r="AY21" s="270"/>
      <c r="AZ21" s="41"/>
      <c r="BA21" s="45"/>
      <c r="BB21" s="268"/>
      <c r="BC21" s="269"/>
      <c r="BD21" s="269"/>
      <c r="BE21" s="286"/>
      <c r="BF21" s="44"/>
      <c r="BG21" s="45"/>
      <c r="BH21" s="268"/>
      <c r="BI21" s="269"/>
      <c r="BJ21" s="269"/>
      <c r="BK21" s="270"/>
      <c r="BL21" s="41"/>
      <c r="BM21" s="45"/>
      <c r="BN21" s="283"/>
      <c r="BO21" s="269"/>
      <c r="BP21" s="269"/>
      <c r="BQ21" s="286"/>
      <c r="BR21" s="44"/>
      <c r="BS21" s="42"/>
      <c r="BT21" s="268"/>
      <c r="BU21" s="269"/>
      <c r="BV21" s="269"/>
      <c r="BW21" s="270"/>
      <c r="BX21" s="41"/>
      <c r="BY21" s="43"/>
      <c r="BZ21" s="283"/>
      <c r="CA21" s="269"/>
      <c r="CB21" s="269"/>
      <c r="CC21" s="270"/>
      <c r="CD21" s="41"/>
      <c r="CE21" s="45"/>
      <c r="CF21" s="17"/>
      <c r="CG21" s="18"/>
      <c r="CH21" s="18"/>
    </row>
    <row r="22" spans="1:86" ht="33" customHeight="1" x14ac:dyDescent="0.3">
      <c r="A22" s="462">
        <v>7</v>
      </c>
      <c r="B22" s="245" t="s">
        <v>35</v>
      </c>
      <c r="C22" s="464"/>
      <c r="D22" s="464"/>
      <c r="E22" s="466"/>
      <c r="F22" s="29"/>
      <c r="G22" s="30" t="s">
        <v>80</v>
      </c>
      <c r="H22" s="183">
        <f t="shared" si="7"/>
        <v>0</v>
      </c>
      <c r="I22" s="195">
        <f t="shared" si="8"/>
        <v>0</v>
      </c>
      <c r="J22" s="388"/>
      <c r="K22" s="249" t="s">
        <v>33</v>
      </c>
      <c r="L22" s="268"/>
      <c r="M22" s="269"/>
      <c r="N22" s="269"/>
      <c r="O22" s="270"/>
      <c r="P22" s="46">
        <v>0</v>
      </c>
      <c r="Q22" s="253"/>
      <c r="R22" s="283"/>
      <c r="S22" s="269"/>
      <c r="T22" s="269"/>
      <c r="U22" s="270"/>
      <c r="V22" s="46"/>
      <c r="W22" s="37"/>
      <c r="X22" s="268"/>
      <c r="Y22" s="269"/>
      <c r="Z22" s="269"/>
      <c r="AA22" s="270"/>
      <c r="AB22" s="46"/>
      <c r="AC22" s="38"/>
      <c r="AD22" s="283"/>
      <c r="AE22" s="269"/>
      <c r="AF22" s="269"/>
      <c r="AG22" s="286"/>
      <c r="AH22" s="49"/>
      <c r="AI22" s="37"/>
      <c r="AJ22" s="268"/>
      <c r="AK22" s="269"/>
      <c r="AL22" s="269"/>
      <c r="AM22" s="270"/>
      <c r="AN22" s="46"/>
      <c r="AO22" s="40"/>
      <c r="AP22" s="268"/>
      <c r="AQ22" s="269"/>
      <c r="AR22" s="269"/>
      <c r="AS22" s="286"/>
      <c r="AT22" s="49"/>
      <c r="AU22" s="40"/>
      <c r="AV22" s="268"/>
      <c r="AW22" s="269"/>
      <c r="AX22" s="269"/>
      <c r="AY22" s="270"/>
      <c r="AZ22" s="46"/>
      <c r="BA22" s="40"/>
      <c r="BB22" s="268"/>
      <c r="BC22" s="269"/>
      <c r="BD22" s="269"/>
      <c r="BE22" s="286"/>
      <c r="BF22" s="49"/>
      <c r="BG22" s="40"/>
      <c r="BH22" s="268"/>
      <c r="BI22" s="269"/>
      <c r="BJ22" s="269"/>
      <c r="BK22" s="270"/>
      <c r="BL22" s="46"/>
      <c r="BM22" s="40"/>
      <c r="BN22" s="283"/>
      <c r="BO22" s="269"/>
      <c r="BP22" s="269"/>
      <c r="BQ22" s="286"/>
      <c r="BR22" s="49"/>
      <c r="BS22" s="37"/>
      <c r="BT22" s="268"/>
      <c r="BU22" s="269"/>
      <c r="BV22" s="269"/>
      <c r="BW22" s="270"/>
      <c r="BX22" s="46"/>
      <c r="BY22" s="38"/>
      <c r="BZ22" s="283"/>
      <c r="CA22" s="269"/>
      <c r="CB22" s="269"/>
      <c r="CC22" s="270"/>
      <c r="CD22" s="46"/>
      <c r="CE22" s="40"/>
      <c r="CF22" s="17"/>
      <c r="CG22" s="18"/>
      <c r="CH22" s="18"/>
    </row>
    <row r="23" spans="1:86" ht="33" customHeight="1" x14ac:dyDescent="0.3">
      <c r="A23" s="462"/>
      <c r="B23" s="245" t="str">
        <f>+B22</f>
        <v>ARL</v>
      </c>
      <c r="C23" s="464"/>
      <c r="D23" s="464"/>
      <c r="E23" s="466"/>
      <c r="F23" s="29"/>
      <c r="G23" s="30" t="str">
        <f t="shared" ref="G23" si="12">+G22</f>
        <v>1.1.3.1</v>
      </c>
      <c r="H23" s="182">
        <f t="shared" si="7"/>
        <v>0</v>
      </c>
      <c r="I23" s="196">
        <f t="shared" si="8"/>
        <v>0</v>
      </c>
      <c r="J23" s="389"/>
      <c r="K23" s="248" t="s">
        <v>34</v>
      </c>
      <c r="L23" s="268"/>
      <c r="M23" s="269"/>
      <c r="N23" s="269"/>
      <c r="O23" s="270"/>
      <c r="P23" s="41">
        <v>0</v>
      </c>
      <c r="Q23" s="254"/>
      <c r="R23" s="283"/>
      <c r="S23" s="269"/>
      <c r="T23" s="269"/>
      <c r="U23" s="270"/>
      <c r="V23" s="41"/>
      <c r="W23" s="42"/>
      <c r="X23" s="268"/>
      <c r="Y23" s="269"/>
      <c r="Z23" s="269"/>
      <c r="AA23" s="270"/>
      <c r="AB23" s="41"/>
      <c r="AC23" s="43"/>
      <c r="AD23" s="283"/>
      <c r="AE23" s="269"/>
      <c r="AF23" s="269"/>
      <c r="AG23" s="286"/>
      <c r="AH23" s="44"/>
      <c r="AI23" s="42"/>
      <c r="AJ23" s="268"/>
      <c r="AK23" s="269"/>
      <c r="AL23" s="269"/>
      <c r="AM23" s="270"/>
      <c r="AN23" s="41"/>
      <c r="AO23" s="45"/>
      <c r="AP23" s="268"/>
      <c r="AQ23" s="269"/>
      <c r="AR23" s="269"/>
      <c r="AS23" s="286"/>
      <c r="AT23" s="44"/>
      <c r="AU23" s="45"/>
      <c r="AV23" s="268"/>
      <c r="AW23" s="269"/>
      <c r="AX23" s="269"/>
      <c r="AY23" s="270"/>
      <c r="AZ23" s="41"/>
      <c r="BA23" s="45"/>
      <c r="BB23" s="268"/>
      <c r="BC23" s="269"/>
      <c r="BD23" s="269"/>
      <c r="BE23" s="286"/>
      <c r="BF23" s="44"/>
      <c r="BG23" s="45"/>
      <c r="BH23" s="268"/>
      <c r="BI23" s="269"/>
      <c r="BJ23" s="269"/>
      <c r="BK23" s="270"/>
      <c r="BL23" s="41"/>
      <c r="BM23" s="45"/>
      <c r="BN23" s="283"/>
      <c r="BO23" s="269"/>
      <c r="BP23" s="269"/>
      <c r="BQ23" s="286"/>
      <c r="BR23" s="44"/>
      <c r="BS23" s="42"/>
      <c r="BT23" s="268"/>
      <c r="BU23" s="269"/>
      <c r="BV23" s="269"/>
      <c r="BW23" s="270"/>
      <c r="BX23" s="41"/>
      <c r="BY23" s="43"/>
      <c r="BZ23" s="283"/>
      <c r="CA23" s="269"/>
      <c r="CB23" s="269"/>
      <c r="CC23" s="270"/>
      <c r="CD23" s="41"/>
      <c r="CE23" s="45"/>
      <c r="CF23" s="17"/>
      <c r="CG23" s="18"/>
      <c r="CH23" s="18"/>
    </row>
    <row r="24" spans="1:86" ht="48.75" customHeight="1" x14ac:dyDescent="0.3">
      <c r="A24" s="462">
        <v>8</v>
      </c>
      <c r="B24" s="245" t="s">
        <v>35</v>
      </c>
      <c r="C24" s="464"/>
      <c r="D24" s="464"/>
      <c r="E24" s="466"/>
      <c r="F24" s="29"/>
      <c r="G24" s="30" t="s">
        <v>85</v>
      </c>
      <c r="H24" s="183">
        <f t="shared" si="7"/>
        <v>0</v>
      </c>
      <c r="I24" s="195">
        <f t="shared" si="8"/>
        <v>0</v>
      </c>
      <c r="J24" s="388"/>
      <c r="K24" s="249" t="s">
        <v>33</v>
      </c>
      <c r="L24" s="268"/>
      <c r="M24" s="269"/>
      <c r="N24" s="269"/>
      <c r="O24" s="270"/>
      <c r="P24" s="46">
        <v>0</v>
      </c>
      <c r="Q24" s="253"/>
      <c r="R24" s="284"/>
      <c r="S24" s="272"/>
      <c r="T24" s="272"/>
      <c r="U24" s="273"/>
      <c r="V24" s="46"/>
      <c r="W24" s="37"/>
      <c r="X24" s="271"/>
      <c r="Y24" s="272"/>
      <c r="Z24" s="272"/>
      <c r="AA24" s="270"/>
      <c r="AB24" s="46"/>
      <c r="AC24" s="38"/>
      <c r="AD24" s="283"/>
      <c r="AE24" s="269"/>
      <c r="AF24" s="269"/>
      <c r="AG24" s="286"/>
      <c r="AH24" s="49"/>
      <c r="AI24" s="37"/>
      <c r="AJ24" s="268"/>
      <c r="AK24" s="269"/>
      <c r="AL24" s="269"/>
      <c r="AM24" s="270"/>
      <c r="AN24" s="46"/>
      <c r="AO24" s="40"/>
      <c r="AP24" s="268"/>
      <c r="AQ24" s="269"/>
      <c r="AR24" s="269"/>
      <c r="AS24" s="286"/>
      <c r="AT24" s="49"/>
      <c r="AU24" s="40"/>
      <c r="AV24" s="268"/>
      <c r="AW24" s="269"/>
      <c r="AX24" s="269"/>
      <c r="AY24" s="270"/>
      <c r="AZ24" s="46"/>
      <c r="BA24" s="40"/>
      <c r="BB24" s="268"/>
      <c r="BC24" s="269"/>
      <c r="BD24" s="269"/>
      <c r="BE24" s="286"/>
      <c r="BF24" s="49"/>
      <c r="BG24" s="40"/>
      <c r="BH24" s="268"/>
      <c r="BI24" s="269"/>
      <c r="BJ24" s="269"/>
      <c r="BK24" s="270"/>
      <c r="BL24" s="46"/>
      <c r="BM24" s="40"/>
      <c r="BN24" s="283"/>
      <c r="BO24" s="269"/>
      <c r="BP24" s="269"/>
      <c r="BQ24" s="286"/>
      <c r="BR24" s="49"/>
      <c r="BS24" s="37"/>
      <c r="BT24" s="268"/>
      <c r="BU24" s="269"/>
      <c r="BV24" s="269"/>
      <c r="BW24" s="270"/>
      <c r="BX24" s="46"/>
      <c r="BY24" s="38"/>
      <c r="BZ24" s="283"/>
      <c r="CA24" s="269"/>
      <c r="CB24" s="269"/>
      <c r="CC24" s="270"/>
      <c r="CD24" s="46"/>
      <c r="CE24" s="40"/>
      <c r="CF24" s="17"/>
      <c r="CG24" s="18"/>
      <c r="CH24" s="18"/>
    </row>
    <row r="25" spans="1:86" ht="48.75" customHeight="1" x14ac:dyDescent="0.3">
      <c r="A25" s="462"/>
      <c r="B25" s="245" t="str">
        <f>+B24</f>
        <v>ARL</v>
      </c>
      <c r="C25" s="464"/>
      <c r="D25" s="464"/>
      <c r="E25" s="466"/>
      <c r="F25" s="29"/>
      <c r="G25" s="30" t="str">
        <f t="shared" ref="G25" si="13">+G24</f>
        <v>1.1.3.5</v>
      </c>
      <c r="H25" s="182">
        <f t="shared" si="7"/>
        <v>0</v>
      </c>
      <c r="I25" s="196">
        <f t="shared" si="8"/>
        <v>0</v>
      </c>
      <c r="J25" s="389"/>
      <c r="K25" s="248" t="s">
        <v>34</v>
      </c>
      <c r="L25" s="268"/>
      <c r="M25" s="269"/>
      <c r="N25" s="269"/>
      <c r="O25" s="270"/>
      <c r="P25" s="41">
        <v>0</v>
      </c>
      <c r="Q25" s="254"/>
      <c r="R25" s="283"/>
      <c r="S25" s="269"/>
      <c r="T25" s="269"/>
      <c r="U25" s="270"/>
      <c r="V25" s="41"/>
      <c r="W25" s="42"/>
      <c r="X25" s="268"/>
      <c r="Y25" s="269"/>
      <c r="Z25" s="269"/>
      <c r="AA25" s="270"/>
      <c r="AB25" s="41"/>
      <c r="AC25" s="43"/>
      <c r="AD25" s="283"/>
      <c r="AE25" s="269"/>
      <c r="AF25" s="269"/>
      <c r="AG25" s="286"/>
      <c r="AH25" s="44"/>
      <c r="AI25" s="42"/>
      <c r="AJ25" s="268"/>
      <c r="AK25" s="269"/>
      <c r="AL25" s="269"/>
      <c r="AM25" s="270"/>
      <c r="AN25" s="41"/>
      <c r="AO25" s="45"/>
      <c r="AP25" s="268"/>
      <c r="AQ25" s="269"/>
      <c r="AR25" s="269"/>
      <c r="AS25" s="286"/>
      <c r="AT25" s="44"/>
      <c r="AU25" s="45"/>
      <c r="AV25" s="268"/>
      <c r="AW25" s="269"/>
      <c r="AX25" s="269"/>
      <c r="AY25" s="270"/>
      <c r="AZ25" s="41"/>
      <c r="BA25" s="45"/>
      <c r="BB25" s="268"/>
      <c r="BC25" s="269"/>
      <c r="BD25" s="269"/>
      <c r="BE25" s="286"/>
      <c r="BF25" s="44"/>
      <c r="BG25" s="45"/>
      <c r="BH25" s="268"/>
      <c r="BI25" s="269"/>
      <c r="BJ25" s="269"/>
      <c r="BK25" s="270"/>
      <c r="BL25" s="41"/>
      <c r="BM25" s="45"/>
      <c r="BN25" s="283"/>
      <c r="BO25" s="269"/>
      <c r="BP25" s="269"/>
      <c r="BQ25" s="286"/>
      <c r="BR25" s="44"/>
      <c r="BS25" s="42"/>
      <c r="BT25" s="268"/>
      <c r="BU25" s="269"/>
      <c r="BV25" s="269"/>
      <c r="BW25" s="270"/>
      <c r="BX25" s="41"/>
      <c r="BY25" s="43"/>
      <c r="BZ25" s="283"/>
      <c r="CA25" s="269"/>
      <c r="CB25" s="269"/>
      <c r="CC25" s="270"/>
      <c r="CD25" s="41"/>
      <c r="CE25" s="45"/>
      <c r="CF25" s="17"/>
      <c r="CG25" s="18"/>
      <c r="CH25" s="18"/>
    </row>
    <row r="26" spans="1:86" ht="47.25" customHeight="1" x14ac:dyDescent="0.3">
      <c r="A26" s="462">
        <v>9</v>
      </c>
      <c r="B26" s="245" t="s">
        <v>35</v>
      </c>
      <c r="C26" s="464"/>
      <c r="D26" s="464"/>
      <c r="E26" s="466"/>
      <c r="F26" s="29"/>
      <c r="G26" s="30" t="s">
        <v>80</v>
      </c>
      <c r="H26" s="183">
        <f t="shared" si="7"/>
        <v>0</v>
      </c>
      <c r="I26" s="195">
        <f t="shared" si="8"/>
        <v>0</v>
      </c>
      <c r="J26" s="388"/>
      <c r="K26" s="249" t="s">
        <v>33</v>
      </c>
      <c r="L26" s="268"/>
      <c r="M26" s="269"/>
      <c r="N26" s="269"/>
      <c r="O26" s="274"/>
      <c r="P26" s="46">
        <v>0</v>
      </c>
      <c r="Q26" s="253"/>
      <c r="R26" s="91"/>
      <c r="S26" s="272"/>
      <c r="T26" s="272"/>
      <c r="U26" s="285"/>
      <c r="V26" s="46"/>
      <c r="W26" s="37"/>
      <c r="X26" s="271"/>
      <c r="Y26" s="272"/>
      <c r="Z26" s="272"/>
      <c r="AA26" s="270"/>
      <c r="AB26" s="46"/>
      <c r="AC26" s="38"/>
      <c r="AD26" s="283"/>
      <c r="AE26" s="269"/>
      <c r="AF26" s="269"/>
      <c r="AG26" s="304"/>
      <c r="AH26" s="49"/>
      <c r="AI26" s="37"/>
      <c r="AJ26" s="268"/>
      <c r="AK26" s="269"/>
      <c r="AL26" s="269"/>
      <c r="AM26" s="274"/>
      <c r="AN26" s="46"/>
      <c r="AO26" s="40"/>
      <c r="AP26" s="268"/>
      <c r="AQ26" s="269"/>
      <c r="AR26" s="269"/>
      <c r="AS26" s="304"/>
      <c r="AT26" s="49"/>
      <c r="AU26" s="40"/>
      <c r="AV26" s="268"/>
      <c r="AW26" s="269"/>
      <c r="AX26" s="269"/>
      <c r="AY26" s="274"/>
      <c r="AZ26" s="46"/>
      <c r="BA26" s="40"/>
      <c r="BB26" s="268"/>
      <c r="BC26" s="269"/>
      <c r="BD26" s="269"/>
      <c r="BE26" s="304"/>
      <c r="BF26" s="49"/>
      <c r="BG26" s="40"/>
      <c r="BH26" s="268"/>
      <c r="BI26" s="269"/>
      <c r="BJ26" s="269"/>
      <c r="BK26" s="270"/>
      <c r="BL26" s="46"/>
      <c r="BM26" s="40"/>
      <c r="BN26" s="283"/>
      <c r="BO26" s="269"/>
      <c r="BP26" s="318"/>
      <c r="BQ26" s="286"/>
      <c r="BR26" s="49"/>
      <c r="BS26" s="37"/>
      <c r="BT26" s="268"/>
      <c r="BU26" s="269"/>
      <c r="BV26" s="269"/>
      <c r="BW26" s="270"/>
      <c r="BX26" s="46"/>
      <c r="BY26" s="38"/>
      <c r="BZ26" s="283"/>
      <c r="CA26" s="269"/>
      <c r="CB26" s="269"/>
      <c r="CC26" s="270"/>
      <c r="CD26" s="46"/>
      <c r="CE26" s="40"/>
      <c r="CF26" s="17"/>
      <c r="CG26" s="18"/>
      <c r="CH26" s="18"/>
    </row>
    <row r="27" spans="1:86" ht="47.25" customHeight="1" x14ac:dyDescent="0.3">
      <c r="A27" s="462"/>
      <c r="B27" s="245" t="str">
        <f>+B26</f>
        <v>ARL</v>
      </c>
      <c r="C27" s="464"/>
      <c r="D27" s="464"/>
      <c r="E27" s="466"/>
      <c r="F27" s="29"/>
      <c r="G27" s="30" t="str">
        <f t="shared" ref="G27" si="14">+G26</f>
        <v>1.1.3.1</v>
      </c>
      <c r="H27" s="182">
        <f t="shared" si="7"/>
        <v>0</v>
      </c>
      <c r="I27" s="196">
        <f t="shared" si="8"/>
        <v>0</v>
      </c>
      <c r="J27" s="389"/>
      <c r="K27" s="248" t="s">
        <v>34</v>
      </c>
      <c r="L27" s="268"/>
      <c r="M27" s="269"/>
      <c r="N27" s="269"/>
      <c r="O27" s="270"/>
      <c r="P27" s="41">
        <v>0</v>
      </c>
      <c r="Q27" s="254"/>
      <c r="R27" s="283"/>
      <c r="S27" s="286"/>
      <c r="T27" s="269"/>
      <c r="U27" s="274"/>
      <c r="V27" s="41"/>
      <c r="W27" s="42"/>
      <c r="X27" s="268"/>
      <c r="Y27" s="269"/>
      <c r="Z27" s="269"/>
      <c r="AA27" s="270"/>
      <c r="AB27" s="41"/>
      <c r="AC27" s="43"/>
      <c r="AD27" s="283"/>
      <c r="AE27" s="269"/>
      <c r="AF27" s="269"/>
      <c r="AG27" s="286"/>
      <c r="AH27" s="44"/>
      <c r="AI27" s="42"/>
      <c r="AJ27" s="268"/>
      <c r="AK27" s="269"/>
      <c r="AL27" s="269"/>
      <c r="AM27" s="270"/>
      <c r="AN27" s="41"/>
      <c r="AO27" s="45"/>
      <c r="AP27" s="268"/>
      <c r="AQ27" s="269"/>
      <c r="AR27" s="269"/>
      <c r="AS27" s="286"/>
      <c r="AT27" s="44"/>
      <c r="AU27" s="45"/>
      <c r="AV27" s="268"/>
      <c r="AW27" s="269"/>
      <c r="AX27" s="269"/>
      <c r="AY27" s="270"/>
      <c r="AZ27" s="41"/>
      <c r="BA27" s="45"/>
      <c r="BB27" s="268"/>
      <c r="BC27" s="269"/>
      <c r="BD27" s="269"/>
      <c r="BE27" s="286"/>
      <c r="BF27" s="44"/>
      <c r="BG27" s="45"/>
      <c r="BH27" s="268"/>
      <c r="BI27" s="269"/>
      <c r="BJ27" s="269"/>
      <c r="BK27" s="270"/>
      <c r="BL27" s="41"/>
      <c r="BM27" s="45"/>
      <c r="BN27" s="283"/>
      <c r="BO27" s="269"/>
      <c r="BP27" s="269"/>
      <c r="BQ27" s="286"/>
      <c r="BR27" s="44"/>
      <c r="BS27" s="42"/>
      <c r="BT27" s="268"/>
      <c r="BU27" s="269"/>
      <c r="BV27" s="269"/>
      <c r="BW27" s="270"/>
      <c r="BX27" s="41"/>
      <c r="BY27" s="43"/>
      <c r="BZ27" s="283"/>
      <c r="CA27" s="269"/>
      <c r="CB27" s="269"/>
      <c r="CC27" s="270"/>
      <c r="CD27" s="41"/>
      <c r="CE27" s="45"/>
      <c r="CF27" s="17"/>
      <c r="CG27" s="18"/>
      <c r="CH27" s="18"/>
    </row>
    <row r="28" spans="1:86" ht="63" customHeight="1" x14ac:dyDescent="0.3">
      <c r="A28" s="462">
        <v>10</v>
      </c>
      <c r="B28" s="245" t="s">
        <v>35</v>
      </c>
      <c r="C28" s="464"/>
      <c r="D28" s="464"/>
      <c r="E28" s="466"/>
      <c r="F28" s="29"/>
      <c r="G28" s="30" t="s">
        <v>80</v>
      </c>
      <c r="H28" s="183">
        <f t="shared" si="7"/>
        <v>0</v>
      </c>
      <c r="I28" s="195">
        <f t="shared" si="8"/>
        <v>0</v>
      </c>
      <c r="J28" s="388"/>
      <c r="K28" s="249" t="s">
        <v>33</v>
      </c>
      <c r="L28" s="268"/>
      <c r="M28" s="269"/>
      <c r="N28" s="269"/>
      <c r="O28" s="270"/>
      <c r="P28" s="46">
        <v>0</v>
      </c>
      <c r="Q28" s="253"/>
      <c r="R28" s="283"/>
      <c r="S28" s="269"/>
      <c r="T28" s="269"/>
      <c r="U28" s="270"/>
      <c r="V28" s="46"/>
      <c r="W28" s="37"/>
      <c r="X28" s="268"/>
      <c r="Y28" s="269"/>
      <c r="Z28" s="269"/>
      <c r="AA28" s="270"/>
      <c r="AB28" s="46"/>
      <c r="AC28" s="38"/>
      <c r="AD28" s="283"/>
      <c r="AE28" s="269"/>
      <c r="AF28" s="269"/>
      <c r="AG28" s="286"/>
      <c r="AH28" s="49"/>
      <c r="AI28" s="37"/>
      <c r="AJ28" s="268"/>
      <c r="AK28" s="269"/>
      <c r="AL28" s="269"/>
      <c r="AM28" s="270"/>
      <c r="AN28" s="46"/>
      <c r="AO28" s="40"/>
      <c r="AP28" s="268"/>
      <c r="AQ28" s="269"/>
      <c r="AR28" s="269"/>
      <c r="AS28" s="286"/>
      <c r="AT28" s="49"/>
      <c r="AU28" s="40"/>
      <c r="AV28" s="268"/>
      <c r="AW28" s="269"/>
      <c r="AX28" s="269"/>
      <c r="AY28" s="270"/>
      <c r="AZ28" s="46"/>
      <c r="BA28" s="40"/>
      <c r="BB28" s="268"/>
      <c r="BC28" s="269"/>
      <c r="BD28" s="269"/>
      <c r="BE28" s="286"/>
      <c r="BF28" s="49"/>
      <c r="BG28" s="40"/>
      <c r="BH28" s="268"/>
      <c r="BI28" s="269"/>
      <c r="BJ28" s="269"/>
      <c r="BK28" s="270"/>
      <c r="BL28" s="46"/>
      <c r="BM28" s="40"/>
      <c r="BN28" s="283"/>
      <c r="BO28" s="269"/>
      <c r="BP28" s="269"/>
      <c r="BQ28" s="286"/>
      <c r="BR28" s="49"/>
      <c r="BS28" s="37"/>
      <c r="BT28" s="268"/>
      <c r="BU28" s="269"/>
      <c r="BV28" s="269"/>
      <c r="BW28" s="270"/>
      <c r="BX28" s="46"/>
      <c r="BY28" s="38"/>
      <c r="BZ28" s="283"/>
      <c r="CA28" s="269"/>
      <c r="CB28" s="269"/>
      <c r="CC28" s="270"/>
      <c r="CD28" s="46"/>
      <c r="CE28" s="40"/>
      <c r="CF28" s="17"/>
      <c r="CG28" s="18"/>
      <c r="CH28" s="18"/>
    </row>
    <row r="29" spans="1:86" ht="63" customHeight="1" x14ac:dyDescent="0.3">
      <c r="A29" s="462"/>
      <c r="B29" s="245" t="str">
        <f>+B28</f>
        <v>ARL</v>
      </c>
      <c r="C29" s="464"/>
      <c r="D29" s="464"/>
      <c r="E29" s="466"/>
      <c r="F29" s="29"/>
      <c r="G29" s="30" t="str">
        <f t="shared" ref="G29" si="15">+G28</f>
        <v>1.1.3.1</v>
      </c>
      <c r="H29" s="182">
        <f t="shared" si="7"/>
        <v>0</v>
      </c>
      <c r="I29" s="196">
        <f t="shared" si="8"/>
        <v>0</v>
      </c>
      <c r="J29" s="389"/>
      <c r="K29" s="248" t="s">
        <v>34</v>
      </c>
      <c r="L29" s="268"/>
      <c r="M29" s="269"/>
      <c r="N29" s="269"/>
      <c r="O29" s="270"/>
      <c r="P29" s="41">
        <v>0</v>
      </c>
      <c r="Q29" s="254"/>
      <c r="R29" s="283"/>
      <c r="S29" s="269"/>
      <c r="T29" s="269"/>
      <c r="U29" s="270"/>
      <c r="V29" s="41"/>
      <c r="W29" s="42"/>
      <c r="X29" s="268"/>
      <c r="Y29" s="269"/>
      <c r="Z29" s="269"/>
      <c r="AA29" s="270"/>
      <c r="AB29" s="41"/>
      <c r="AC29" s="43"/>
      <c r="AD29" s="283"/>
      <c r="AE29" s="269"/>
      <c r="AF29" s="269"/>
      <c r="AG29" s="286"/>
      <c r="AH29" s="44"/>
      <c r="AI29" s="42"/>
      <c r="AJ29" s="268"/>
      <c r="AK29" s="269"/>
      <c r="AL29" s="269"/>
      <c r="AM29" s="270"/>
      <c r="AN29" s="41"/>
      <c r="AO29" s="45"/>
      <c r="AP29" s="268"/>
      <c r="AQ29" s="269"/>
      <c r="AR29" s="269"/>
      <c r="AS29" s="286"/>
      <c r="AT29" s="44"/>
      <c r="AU29" s="45"/>
      <c r="AV29" s="268"/>
      <c r="AW29" s="269"/>
      <c r="AX29" s="269"/>
      <c r="AY29" s="270"/>
      <c r="AZ29" s="41"/>
      <c r="BA29" s="45"/>
      <c r="BB29" s="268"/>
      <c r="BC29" s="269"/>
      <c r="BD29" s="269"/>
      <c r="BE29" s="286"/>
      <c r="BF29" s="44"/>
      <c r="BG29" s="45"/>
      <c r="BH29" s="268"/>
      <c r="BI29" s="269"/>
      <c r="BJ29" s="269"/>
      <c r="BK29" s="270"/>
      <c r="BL29" s="41"/>
      <c r="BM29" s="45"/>
      <c r="BN29" s="283"/>
      <c r="BO29" s="269"/>
      <c r="BP29" s="269"/>
      <c r="BQ29" s="286"/>
      <c r="BR29" s="44"/>
      <c r="BS29" s="42"/>
      <c r="BT29" s="268"/>
      <c r="BU29" s="269"/>
      <c r="BV29" s="269"/>
      <c r="BW29" s="270"/>
      <c r="BX29" s="41"/>
      <c r="BY29" s="43"/>
      <c r="BZ29" s="283"/>
      <c r="CA29" s="269"/>
      <c r="CB29" s="269"/>
      <c r="CC29" s="270"/>
      <c r="CD29" s="41"/>
      <c r="CE29" s="45"/>
      <c r="CF29" s="17"/>
      <c r="CG29" s="18"/>
      <c r="CH29" s="18"/>
    </row>
    <row r="30" spans="1:86" ht="49.5" customHeight="1" x14ac:dyDescent="0.3">
      <c r="A30" s="462">
        <v>11</v>
      </c>
      <c r="B30" s="245" t="s">
        <v>32</v>
      </c>
      <c r="C30" s="464"/>
      <c r="D30" s="464"/>
      <c r="E30" s="466"/>
      <c r="F30" s="29"/>
      <c r="G30" s="30" t="s">
        <v>80</v>
      </c>
      <c r="H30" s="183">
        <f t="shared" si="7"/>
        <v>0</v>
      </c>
      <c r="I30" s="195">
        <f t="shared" si="8"/>
        <v>0</v>
      </c>
      <c r="J30" s="388"/>
      <c r="K30" s="249" t="s">
        <v>33</v>
      </c>
      <c r="L30" s="268"/>
      <c r="M30" s="269"/>
      <c r="N30" s="269"/>
      <c r="O30" s="270"/>
      <c r="P30" s="46">
        <v>0</v>
      </c>
      <c r="Q30" s="253"/>
      <c r="R30" s="283"/>
      <c r="S30" s="269"/>
      <c r="T30" s="269"/>
      <c r="U30" s="270"/>
      <c r="V30" s="46"/>
      <c r="W30" s="37"/>
      <c r="X30" s="268"/>
      <c r="Y30" s="269"/>
      <c r="Z30" s="269"/>
      <c r="AA30" s="270"/>
      <c r="AB30" s="46"/>
      <c r="AC30" s="38"/>
      <c r="AD30" s="283"/>
      <c r="AE30" s="269"/>
      <c r="AF30" s="269"/>
      <c r="AG30" s="286"/>
      <c r="AH30" s="49"/>
      <c r="AI30" s="37"/>
      <c r="AJ30" s="268"/>
      <c r="AK30" s="269"/>
      <c r="AL30" s="269"/>
      <c r="AM30" s="270"/>
      <c r="AN30" s="46"/>
      <c r="AO30" s="40"/>
      <c r="AP30" s="268"/>
      <c r="AQ30" s="269"/>
      <c r="AR30" s="269"/>
      <c r="AS30" s="286"/>
      <c r="AT30" s="49"/>
      <c r="AU30" s="40"/>
      <c r="AV30" s="268"/>
      <c r="AW30" s="269"/>
      <c r="AX30" s="269"/>
      <c r="AY30" s="270"/>
      <c r="AZ30" s="46"/>
      <c r="BA30" s="40"/>
      <c r="BB30" s="268"/>
      <c r="BC30" s="269"/>
      <c r="BD30" s="269"/>
      <c r="BE30" s="286"/>
      <c r="BF30" s="49"/>
      <c r="BG30" s="40"/>
      <c r="BH30" s="268"/>
      <c r="BI30" s="269"/>
      <c r="BJ30" s="269"/>
      <c r="BK30" s="270"/>
      <c r="BL30" s="46"/>
      <c r="BM30" s="40"/>
      <c r="BN30" s="283"/>
      <c r="BO30" s="269"/>
      <c r="BP30" s="269"/>
      <c r="BQ30" s="286"/>
      <c r="BR30" s="49"/>
      <c r="BS30" s="37"/>
      <c r="BT30" s="268"/>
      <c r="BU30" s="269"/>
      <c r="BV30" s="269"/>
      <c r="BW30" s="270"/>
      <c r="BX30" s="46"/>
      <c r="BY30" s="38"/>
      <c r="BZ30" s="283"/>
      <c r="CA30" s="269"/>
      <c r="CB30" s="269"/>
      <c r="CC30" s="270"/>
      <c r="CD30" s="46"/>
      <c r="CE30" s="40"/>
      <c r="CF30" s="17"/>
      <c r="CG30" s="18"/>
      <c r="CH30" s="18"/>
    </row>
    <row r="31" spans="1:86" ht="49.5" customHeight="1" x14ac:dyDescent="0.3">
      <c r="A31" s="462"/>
      <c r="B31" s="245" t="str">
        <f>+B30</f>
        <v>EICI</v>
      </c>
      <c r="C31" s="464"/>
      <c r="D31" s="464"/>
      <c r="E31" s="466"/>
      <c r="F31" s="29"/>
      <c r="G31" s="30" t="str">
        <f t="shared" ref="G31" si="16">+G30</f>
        <v>1.1.3.1</v>
      </c>
      <c r="H31" s="182">
        <f t="shared" si="7"/>
        <v>0</v>
      </c>
      <c r="I31" s="196">
        <f t="shared" si="8"/>
        <v>0</v>
      </c>
      <c r="J31" s="389"/>
      <c r="K31" s="248" t="s">
        <v>34</v>
      </c>
      <c r="L31" s="268"/>
      <c r="M31" s="269"/>
      <c r="N31" s="269"/>
      <c r="O31" s="270"/>
      <c r="P31" s="41">
        <v>0</v>
      </c>
      <c r="Q31" s="254"/>
      <c r="R31" s="283"/>
      <c r="S31" s="287"/>
      <c r="T31" s="269"/>
      <c r="U31" s="270"/>
      <c r="V31" s="41"/>
      <c r="W31" s="42"/>
      <c r="X31" s="268"/>
      <c r="Y31" s="269"/>
      <c r="Z31" s="269"/>
      <c r="AA31" s="270"/>
      <c r="AB31" s="41"/>
      <c r="AC31" s="43"/>
      <c r="AD31" s="283"/>
      <c r="AE31" s="269"/>
      <c r="AF31" s="269"/>
      <c r="AG31" s="286"/>
      <c r="AH31" s="44"/>
      <c r="AI31" s="42"/>
      <c r="AJ31" s="268"/>
      <c r="AK31" s="269"/>
      <c r="AL31" s="269"/>
      <c r="AM31" s="270"/>
      <c r="AN31" s="41"/>
      <c r="AO31" s="45"/>
      <c r="AP31" s="268"/>
      <c r="AQ31" s="269"/>
      <c r="AR31" s="269"/>
      <c r="AS31" s="286"/>
      <c r="AT31" s="44"/>
      <c r="AU31" s="45"/>
      <c r="AV31" s="268"/>
      <c r="AW31" s="269"/>
      <c r="AX31" s="269"/>
      <c r="AY31" s="270"/>
      <c r="AZ31" s="41"/>
      <c r="BA31" s="45"/>
      <c r="BB31" s="268"/>
      <c r="BC31" s="269"/>
      <c r="BD31" s="269"/>
      <c r="BE31" s="286"/>
      <c r="BF31" s="44"/>
      <c r="BG31" s="45"/>
      <c r="BH31" s="268"/>
      <c r="BI31" s="269"/>
      <c r="BJ31" s="269"/>
      <c r="BK31" s="270"/>
      <c r="BL31" s="41"/>
      <c r="BM31" s="45"/>
      <c r="BN31" s="283"/>
      <c r="BO31" s="269"/>
      <c r="BP31" s="269"/>
      <c r="BQ31" s="286"/>
      <c r="BR31" s="44"/>
      <c r="BS31" s="42"/>
      <c r="BT31" s="268"/>
      <c r="BU31" s="269"/>
      <c r="BV31" s="269"/>
      <c r="BW31" s="270"/>
      <c r="BX31" s="41"/>
      <c r="BY31" s="43"/>
      <c r="BZ31" s="283"/>
      <c r="CA31" s="269"/>
      <c r="CB31" s="269"/>
      <c r="CC31" s="270"/>
      <c r="CD31" s="41"/>
      <c r="CE31" s="45"/>
      <c r="CF31" s="17"/>
      <c r="CG31" s="18"/>
      <c r="CH31" s="18"/>
    </row>
    <row r="32" spans="1:86" ht="60" customHeight="1" x14ac:dyDescent="0.3">
      <c r="A32" s="462">
        <v>12</v>
      </c>
      <c r="B32" s="245" t="s">
        <v>35</v>
      </c>
      <c r="C32" s="464"/>
      <c r="D32" s="464"/>
      <c r="E32" s="466"/>
      <c r="F32" s="29"/>
      <c r="G32" s="30" t="s">
        <v>80</v>
      </c>
      <c r="H32" s="183">
        <f t="shared" si="7"/>
        <v>0</v>
      </c>
      <c r="I32" s="195">
        <f t="shared" si="8"/>
        <v>0</v>
      </c>
      <c r="J32" s="388"/>
      <c r="K32" s="249" t="s">
        <v>33</v>
      </c>
      <c r="L32" s="268"/>
      <c r="M32" s="269"/>
      <c r="N32" s="269"/>
      <c r="O32" s="270"/>
      <c r="P32" s="46">
        <v>0</v>
      </c>
      <c r="Q32" s="253"/>
      <c r="R32" s="283"/>
      <c r="S32" s="287"/>
      <c r="T32" s="269"/>
      <c r="U32" s="270"/>
      <c r="V32" s="46"/>
      <c r="W32" s="37"/>
      <c r="X32" s="268"/>
      <c r="Y32" s="269"/>
      <c r="Z32" s="269"/>
      <c r="AA32" s="270"/>
      <c r="AB32" s="46"/>
      <c r="AC32" s="38"/>
      <c r="AD32" s="283"/>
      <c r="AE32" s="269"/>
      <c r="AF32" s="269"/>
      <c r="AG32" s="286"/>
      <c r="AH32" s="49"/>
      <c r="AI32" s="37"/>
      <c r="AJ32" s="268"/>
      <c r="AK32" s="269"/>
      <c r="AL32" s="269"/>
      <c r="AM32" s="270"/>
      <c r="AN32" s="46"/>
      <c r="AO32" s="40"/>
      <c r="AP32" s="268"/>
      <c r="AQ32" s="269"/>
      <c r="AR32" s="269"/>
      <c r="AS32" s="286"/>
      <c r="AT32" s="49"/>
      <c r="AU32" s="40"/>
      <c r="AV32" s="268"/>
      <c r="AW32" s="269"/>
      <c r="AX32" s="269"/>
      <c r="AY32" s="270"/>
      <c r="AZ32" s="46"/>
      <c r="BA32" s="40"/>
      <c r="BB32" s="268"/>
      <c r="BC32" s="269"/>
      <c r="BD32" s="269"/>
      <c r="BE32" s="286"/>
      <c r="BF32" s="49"/>
      <c r="BG32" s="40"/>
      <c r="BH32" s="268"/>
      <c r="BI32" s="269"/>
      <c r="BJ32" s="269"/>
      <c r="BK32" s="270"/>
      <c r="BL32" s="46"/>
      <c r="BM32" s="40"/>
      <c r="BN32" s="283"/>
      <c r="BO32" s="269"/>
      <c r="BP32" s="269"/>
      <c r="BQ32" s="286"/>
      <c r="BR32" s="49"/>
      <c r="BS32" s="37"/>
      <c r="BT32" s="268"/>
      <c r="BU32" s="269"/>
      <c r="BV32" s="269"/>
      <c r="BW32" s="270"/>
      <c r="BX32" s="46"/>
      <c r="BY32" s="38"/>
      <c r="BZ32" s="283"/>
      <c r="CA32" s="269"/>
      <c r="CB32" s="269"/>
      <c r="CC32" s="270"/>
      <c r="CD32" s="46"/>
      <c r="CE32" s="40"/>
      <c r="CF32" s="17"/>
      <c r="CG32" s="18"/>
      <c r="CH32" s="18"/>
    </row>
    <row r="33" spans="1:86" ht="60" customHeight="1" thickBot="1" x14ac:dyDescent="0.35">
      <c r="A33" s="462"/>
      <c r="B33" s="245" t="str">
        <f>+B32</f>
        <v>ARL</v>
      </c>
      <c r="C33" s="464"/>
      <c r="D33" s="464"/>
      <c r="E33" s="466"/>
      <c r="F33" s="29"/>
      <c r="G33" s="30" t="str">
        <f t="shared" ref="G33" si="17">+G32</f>
        <v>1.1.3.1</v>
      </c>
      <c r="H33" s="182">
        <f t="shared" si="7"/>
        <v>0</v>
      </c>
      <c r="I33" s="196">
        <f t="shared" si="8"/>
        <v>0</v>
      </c>
      <c r="J33" s="389"/>
      <c r="K33" s="248" t="s">
        <v>34</v>
      </c>
      <c r="L33" s="265"/>
      <c r="M33" s="266"/>
      <c r="N33" s="266"/>
      <c r="O33" s="267"/>
      <c r="P33" s="31">
        <v>0</v>
      </c>
      <c r="Q33" s="252"/>
      <c r="R33" s="282"/>
      <c r="S33" s="288"/>
      <c r="T33" s="266"/>
      <c r="U33" s="267"/>
      <c r="V33" s="31"/>
      <c r="W33" s="32"/>
      <c r="X33" s="265"/>
      <c r="Y33" s="266"/>
      <c r="Z33" s="266"/>
      <c r="AA33" s="267"/>
      <c r="AB33" s="31"/>
      <c r="AC33" s="33"/>
      <c r="AD33" s="282"/>
      <c r="AE33" s="266"/>
      <c r="AF33" s="266"/>
      <c r="AG33" s="302"/>
      <c r="AH33" s="34"/>
      <c r="AI33" s="32"/>
      <c r="AJ33" s="265"/>
      <c r="AK33" s="266"/>
      <c r="AL33" s="266"/>
      <c r="AM33" s="267"/>
      <c r="AN33" s="31"/>
      <c r="AO33" s="35"/>
      <c r="AP33" s="265"/>
      <c r="AQ33" s="266"/>
      <c r="AR33" s="266"/>
      <c r="AS33" s="302"/>
      <c r="AT33" s="34"/>
      <c r="AU33" s="35"/>
      <c r="AV33" s="265"/>
      <c r="AW33" s="266"/>
      <c r="AX33" s="266"/>
      <c r="AY33" s="267"/>
      <c r="AZ33" s="31"/>
      <c r="BA33" s="35"/>
      <c r="BB33" s="265"/>
      <c r="BC33" s="266"/>
      <c r="BD33" s="266"/>
      <c r="BE33" s="302"/>
      <c r="BF33" s="34"/>
      <c r="BG33" s="35"/>
      <c r="BH33" s="265"/>
      <c r="BI33" s="266"/>
      <c r="BJ33" s="266"/>
      <c r="BK33" s="267"/>
      <c r="BL33" s="31"/>
      <c r="BM33" s="35"/>
      <c r="BN33" s="282"/>
      <c r="BO33" s="266"/>
      <c r="BP33" s="266"/>
      <c r="BQ33" s="302"/>
      <c r="BR33" s="34"/>
      <c r="BS33" s="32"/>
      <c r="BT33" s="265"/>
      <c r="BU33" s="266"/>
      <c r="BV33" s="266"/>
      <c r="BW33" s="267"/>
      <c r="BX33" s="31"/>
      <c r="BY33" s="33"/>
      <c r="BZ33" s="282"/>
      <c r="CA33" s="266"/>
      <c r="CB33" s="266"/>
      <c r="CC33" s="267"/>
      <c r="CD33" s="41"/>
      <c r="CE33" s="45"/>
      <c r="CF33" s="17"/>
      <c r="CG33" s="18"/>
      <c r="CH33" s="18"/>
    </row>
    <row r="34" spans="1:86" ht="121.5" customHeight="1" x14ac:dyDescent="0.3">
      <c r="A34" s="462">
        <v>13</v>
      </c>
      <c r="B34" s="245" t="s">
        <v>36</v>
      </c>
      <c r="C34" s="464"/>
      <c r="D34" s="464"/>
      <c r="E34" s="466"/>
      <c r="F34" s="29"/>
      <c r="G34" s="30" t="s">
        <v>83</v>
      </c>
      <c r="H34" s="183">
        <f t="shared" si="7"/>
        <v>0</v>
      </c>
      <c r="I34" s="195">
        <f t="shared" si="8"/>
        <v>0</v>
      </c>
      <c r="J34" s="388"/>
      <c r="K34" s="249" t="s">
        <v>33</v>
      </c>
      <c r="L34" s="262"/>
      <c r="M34" s="263"/>
      <c r="N34" s="263"/>
      <c r="O34" s="264"/>
      <c r="P34" s="21">
        <v>0</v>
      </c>
      <c r="Q34" s="251"/>
      <c r="R34" s="281"/>
      <c r="S34" s="289"/>
      <c r="T34" s="263"/>
      <c r="U34" s="264"/>
      <c r="V34" s="21"/>
      <c r="W34" s="22"/>
      <c r="X34" s="262"/>
      <c r="Y34" s="263"/>
      <c r="Z34" s="263"/>
      <c r="AA34" s="264"/>
      <c r="AB34" s="21"/>
      <c r="AC34" s="23"/>
      <c r="AD34" s="281"/>
      <c r="AE34" s="263"/>
      <c r="AF34" s="263"/>
      <c r="AG34" s="301"/>
      <c r="AH34" s="24"/>
      <c r="AI34" s="22"/>
      <c r="AJ34" s="262"/>
      <c r="AK34" s="263"/>
      <c r="AL34" s="263"/>
      <c r="AM34" s="264"/>
      <c r="AN34" s="21"/>
      <c r="AO34" s="25"/>
      <c r="AP34" s="262"/>
      <c r="AQ34" s="263"/>
      <c r="AR34" s="263"/>
      <c r="AS34" s="301"/>
      <c r="AT34" s="24"/>
      <c r="AU34" s="25"/>
      <c r="AV34" s="262"/>
      <c r="AW34" s="263"/>
      <c r="AX34" s="263"/>
      <c r="AY34" s="264"/>
      <c r="AZ34" s="21"/>
      <c r="BA34" s="25"/>
      <c r="BB34" s="262"/>
      <c r="BC34" s="263"/>
      <c r="BD34" s="263"/>
      <c r="BE34" s="301"/>
      <c r="BF34" s="24"/>
      <c r="BG34" s="25"/>
      <c r="BH34" s="262"/>
      <c r="BI34" s="263"/>
      <c r="BJ34" s="263"/>
      <c r="BK34" s="264"/>
      <c r="BL34" s="21"/>
      <c r="BM34" s="25"/>
      <c r="BN34" s="281"/>
      <c r="BO34" s="263"/>
      <c r="BP34" s="263"/>
      <c r="BQ34" s="301"/>
      <c r="BR34" s="24"/>
      <c r="BS34" s="22"/>
      <c r="BT34" s="262"/>
      <c r="BU34" s="263"/>
      <c r="BV34" s="263"/>
      <c r="BW34" s="264"/>
      <c r="BX34" s="21"/>
      <c r="BY34" s="23"/>
      <c r="BZ34" s="281"/>
      <c r="CA34" s="263"/>
      <c r="CB34" s="263"/>
      <c r="CC34" s="264"/>
      <c r="CD34" s="46"/>
      <c r="CE34" s="40"/>
      <c r="CF34" s="17"/>
      <c r="CG34" s="18"/>
      <c r="CH34" s="18"/>
    </row>
    <row r="35" spans="1:86" ht="121.5" customHeight="1" x14ac:dyDescent="0.3">
      <c r="A35" s="462"/>
      <c r="B35" s="245" t="str">
        <f>+B34</f>
        <v>REE</v>
      </c>
      <c r="C35" s="464"/>
      <c r="D35" s="464"/>
      <c r="E35" s="466"/>
      <c r="F35" s="29"/>
      <c r="G35" s="30" t="str">
        <f t="shared" ref="G35" si="18">+G34</f>
        <v>1.1.3.3</v>
      </c>
      <c r="H35" s="182">
        <f t="shared" si="7"/>
        <v>0</v>
      </c>
      <c r="I35" s="196">
        <f t="shared" si="8"/>
        <v>0</v>
      </c>
      <c r="J35" s="389"/>
      <c r="K35" s="248" t="s">
        <v>34</v>
      </c>
      <c r="L35" s="268"/>
      <c r="M35" s="269"/>
      <c r="N35" s="269"/>
      <c r="O35" s="270"/>
      <c r="P35" s="41">
        <v>0</v>
      </c>
      <c r="Q35" s="254"/>
      <c r="R35" s="283"/>
      <c r="S35" s="287"/>
      <c r="T35" s="269"/>
      <c r="U35" s="270"/>
      <c r="V35" s="41"/>
      <c r="W35" s="42"/>
      <c r="X35" s="268"/>
      <c r="Y35" s="269"/>
      <c r="Z35" s="269"/>
      <c r="AA35" s="270"/>
      <c r="AB35" s="41"/>
      <c r="AC35" s="43"/>
      <c r="AD35" s="283"/>
      <c r="AE35" s="269"/>
      <c r="AF35" s="269"/>
      <c r="AG35" s="286"/>
      <c r="AH35" s="44"/>
      <c r="AI35" s="42"/>
      <c r="AJ35" s="268"/>
      <c r="AK35" s="269"/>
      <c r="AL35" s="269"/>
      <c r="AM35" s="270"/>
      <c r="AN35" s="41"/>
      <c r="AO35" s="45"/>
      <c r="AP35" s="268"/>
      <c r="AQ35" s="269"/>
      <c r="AR35" s="269"/>
      <c r="AS35" s="286"/>
      <c r="AT35" s="44"/>
      <c r="AU35" s="45"/>
      <c r="AV35" s="268"/>
      <c r="AW35" s="269"/>
      <c r="AX35" s="269"/>
      <c r="AY35" s="270"/>
      <c r="AZ35" s="41"/>
      <c r="BA35" s="45"/>
      <c r="BB35" s="268"/>
      <c r="BC35" s="269"/>
      <c r="BD35" s="269"/>
      <c r="BE35" s="286"/>
      <c r="BF35" s="44"/>
      <c r="BG35" s="45"/>
      <c r="BH35" s="268"/>
      <c r="BI35" s="269"/>
      <c r="BJ35" s="269"/>
      <c r="BK35" s="270"/>
      <c r="BL35" s="41"/>
      <c r="BM35" s="45"/>
      <c r="BN35" s="283"/>
      <c r="BO35" s="269"/>
      <c r="BP35" s="269"/>
      <c r="BQ35" s="286"/>
      <c r="BR35" s="44"/>
      <c r="BS35" s="42"/>
      <c r="BT35" s="268"/>
      <c r="BU35" s="269"/>
      <c r="BV35" s="269"/>
      <c r="BW35" s="270"/>
      <c r="BX35" s="41"/>
      <c r="BY35" s="43"/>
      <c r="BZ35" s="283"/>
      <c r="CA35" s="269"/>
      <c r="CB35" s="269"/>
      <c r="CC35" s="270"/>
      <c r="CD35" s="41"/>
      <c r="CE35" s="45"/>
      <c r="CF35" s="17"/>
      <c r="CG35" s="18"/>
      <c r="CH35" s="18"/>
    </row>
    <row r="36" spans="1:86" ht="88.5" customHeight="1" x14ac:dyDescent="0.3">
      <c r="A36" s="462">
        <v>14</v>
      </c>
      <c r="B36" s="245" t="s">
        <v>35</v>
      </c>
      <c r="C36" s="464"/>
      <c r="D36" s="464"/>
      <c r="E36" s="466"/>
      <c r="F36" s="29"/>
      <c r="G36" s="30" t="s">
        <v>83</v>
      </c>
      <c r="H36" s="183">
        <f t="shared" si="7"/>
        <v>0</v>
      </c>
      <c r="I36" s="195">
        <f t="shared" si="8"/>
        <v>0</v>
      </c>
      <c r="J36" s="388"/>
      <c r="K36" s="249" t="s">
        <v>33</v>
      </c>
      <c r="L36" s="268"/>
      <c r="M36" s="269"/>
      <c r="N36" s="269"/>
      <c r="O36" s="270"/>
      <c r="P36" s="46">
        <v>0</v>
      </c>
      <c r="Q36" s="253"/>
      <c r="R36" s="283"/>
      <c r="S36" s="287"/>
      <c r="T36" s="269"/>
      <c r="U36" s="270"/>
      <c r="V36" s="46"/>
      <c r="W36" s="37"/>
      <c r="X36" s="268"/>
      <c r="Y36" s="269"/>
      <c r="Z36" s="269"/>
      <c r="AA36" s="270"/>
      <c r="AB36" s="46"/>
      <c r="AC36" s="38"/>
      <c r="AD36" s="283"/>
      <c r="AE36" s="269"/>
      <c r="AF36" s="269"/>
      <c r="AG36" s="286"/>
      <c r="AH36" s="49"/>
      <c r="AI36" s="37"/>
      <c r="AJ36" s="268"/>
      <c r="AK36" s="269"/>
      <c r="AL36" s="269"/>
      <c r="AM36" s="270"/>
      <c r="AN36" s="46"/>
      <c r="AO36" s="40"/>
      <c r="AP36" s="268"/>
      <c r="AQ36" s="269"/>
      <c r="AR36" s="269"/>
      <c r="AS36" s="286"/>
      <c r="AT36" s="49"/>
      <c r="AU36" s="40"/>
      <c r="AV36" s="268"/>
      <c r="AW36" s="269"/>
      <c r="AX36" s="269"/>
      <c r="AY36" s="270"/>
      <c r="AZ36" s="46"/>
      <c r="BA36" s="40"/>
      <c r="BB36" s="268"/>
      <c r="BC36" s="269"/>
      <c r="BD36" s="269"/>
      <c r="BE36" s="286"/>
      <c r="BF36" s="49"/>
      <c r="BG36" s="40"/>
      <c r="BH36" s="268"/>
      <c r="BI36" s="269"/>
      <c r="BJ36" s="269"/>
      <c r="BK36" s="270"/>
      <c r="BL36" s="46"/>
      <c r="BM36" s="40"/>
      <c r="BN36" s="283"/>
      <c r="BO36" s="269"/>
      <c r="BP36" s="269"/>
      <c r="BQ36" s="286"/>
      <c r="BR36" s="49"/>
      <c r="BS36" s="37"/>
      <c r="BT36" s="268"/>
      <c r="BU36" s="269"/>
      <c r="BV36" s="269"/>
      <c r="BW36" s="270"/>
      <c r="BX36" s="46"/>
      <c r="BY36" s="38"/>
      <c r="BZ36" s="283"/>
      <c r="CA36" s="269"/>
      <c r="CB36" s="269"/>
      <c r="CC36" s="270"/>
      <c r="CD36" s="46"/>
      <c r="CE36" s="40"/>
      <c r="CF36" s="17"/>
      <c r="CG36" s="18"/>
      <c r="CH36" s="18"/>
    </row>
    <row r="37" spans="1:86" ht="88.5" customHeight="1" x14ac:dyDescent="0.3">
      <c r="A37" s="462"/>
      <c r="B37" s="245" t="str">
        <f>+B36</f>
        <v>ARL</v>
      </c>
      <c r="C37" s="464"/>
      <c r="D37" s="464"/>
      <c r="E37" s="466"/>
      <c r="F37" s="29"/>
      <c r="G37" s="30" t="str">
        <f t="shared" ref="G37" si="19">+G36</f>
        <v>1.1.3.3</v>
      </c>
      <c r="H37" s="182">
        <f t="shared" si="7"/>
        <v>0</v>
      </c>
      <c r="I37" s="196">
        <f t="shared" si="8"/>
        <v>0</v>
      </c>
      <c r="J37" s="389"/>
      <c r="K37" s="248" t="s">
        <v>34</v>
      </c>
      <c r="L37" s="268"/>
      <c r="M37" s="269"/>
      <c r="N37" s="269"/>
      <c r="O37" s="270"/>
      <c r="P37" s="41">
        <v>0</v>
      </c>
      <c r="Q37" s="254"/>
      <c r="R37" s="283"/>
      <c r="S37" s="269"/>
      <c r="T37" s="269"/>
      <c r="U37" s="270"/>
      <c r="V37" s="41"/>
      <c r="W37" s="42"/>
      <c r="X37" s="268"/>
      <c r="Y37" s="269"/>
      <c r="Z37" s="269"/>
      <c r="AA37" s="270"/>
      <c r="AB37" s="41"/>
      <c r="AC37" s="43"/>
      <c r="AD37" s="283"/>
      <c r="AE37" s="269"/>
      <c r="AF37" s="269"/>
      <c r="AG37" s="286"/>
      <c r="AH37" s="44"/>
      <c r="AI37" s="42"/>
      <c r="AJ37" s="268"/>
      <c r="AK37" s="269"/>
      <c r="AL37" s="269"/>
      <c r="AM37" s="270"/>
      <c r="AN37" s="41"/>
      <c r="AO37" s="45"/>
      <c r="AP37" s="268"/>
      <c r="AQ37" s="269"/>
      <c r="AR37" s="269"/>
      <c r="AS37" s="286"/>
      <c r="AT37" s="44"/>
      <c r="AU37" s="45"/>
      <c r="AV37" s="268"/>
      <c r="AW37" s="269"/>
      <c r="AX37" s="269"/>
      <c r="AY37" s="270"/>
      <c r="AZ37" s="41"/>
      <c r="BA37" s="45"/>
      <c r="BB37" s="268"/>
      <c r="BC37" s="269"/>
      <c r="BD37" s="269"/>
      <c r="BE37" s="286"/>
      <c r="BF37" s="44"/>
      <c r="BG37" s="45"/>
      <c r="BH37" s="268"/>
      <c r="BI37" s="269"/>
      <c r="BJ37" s="269"/>
      <c r="BK37" s="270"/>
      <c r="BL37" s="41"/>
      <c r="BM37" s="45"/>
      <c r="BN37" s="283"/>
      <c r="BO37" s="269"/>
      <c r="BP37" s="269"/>
      <c r="BQ37" s="286"/>
      <c r="BR37" s="44"/>
      <c r="BS37" s="42"/>
      <c r="BT37" s="268"/>
      <c r="BU37" s="269"/>
      <c r="BV37" s="269"/>
      <c r="BW37" s="270"/>
      <c r="BX37" s="41"/>
      <c r="BY37" s="43"/>
      <c r="BZ37" s="283"/>
      <c r="CA37" s="269"/>
      <c r="CB37" s="269"/>
      <c r="CC37" s="270"/>
      <c r="CD37" s="41"/>
      <c r="CE37" s="45"/>
      <c r="CF37" s="17"/>
      <c r="CG37" s="18"/>
      <c r="CH37" s="18"/>
    </row>
    <row r="38" spans="1:86" ht="72" customHeight="1" x14ac:dyDescent="0.3">
      <c r="A38" s="462">
        <v>15</v>
      </c>
      <c r="B38" s="245" t="s">
        <v>37</v>
      </c>
      <c r="C38" s="464"/>
      <c r="D38" s="464"/>
      <c r="E38" s="466"/>
      <c r="F38" s="29"/>
      <c r="G38" s="30" t="s">
        <v>83</v>
      </c>
      <c r="H38" s="183">
        <f t="shared" si="7"/>
        <v>0</v>
      </c>
      <c r="I38" s="195">
        <f t="shared" si="8"/>
        <v>0</v>
      </c>
      <c r="J38" s="388"/>
      <c r="K38" s="249" t="s">
        <v>33</v>
      </c>
      <c r="L38" s="268"/>
      <c r="M38" s="269"/>
      <c r="N38" s="269"/>
      <c r="O38" s="270"/>
      <c r="P38" s="46">
        <v>0</v>
      </c>
      <c r="Q38" s="253"/>
      <c r="R38" s="283"/>
      <c r="S38" s="269"/>
      <c r="T38" s="269"/>
      <c r="U38" s="270"/>
      <c r="V38" s="46"/>
      <c r="W38" s="37"/>
      <c r="X38" s="268"/>
      <c r="Y38" s="269"/>
      <c r="Z38" s="269"/>
      <c r="AA38" s="270"/>
      <c r="AB38" s="46"/>
      <c r="AC38" s="38"/>
      <c r="AD38" s="283"/>
      <c r="AE38" s="269"/>
      <c r="AF38" s="269"/>
      <c r="AG38" s="286"/>
      <c r="AH38" s="49"/>
      <c r="AI38" s="37"/>
      <c r="AJ38" s="268"/>
      <c r="AK38" s="269"/>
      <c r="AL38" s="269"/>
      <c r="AM38" s="270"/>
      <c r="AN38" s="46"/>
      <c r="AO38" s="40"/>
      <c r="AP38" s="268"/>
      <c r="AQ38" s="269"/>
      <c r="AR38" s="269"/>
      <c r="AS38" s="286"/>
      <c r="AT38" s="49"/>
      <c r="AU38" s="40"/>
      <c r="AV38" s="268"/>
      <c r="AW38" s="269"/>
      <c r="AX38" s="269"/>
      <c r="AY38" s="270"/>
      <c r="AZ38" s="46"/>
      <c r="BA38" s="40"/>
      <c r="BB38" s="268"/>
      <c r="BC38" s="269"/>
      <c r="BD38" s="269"/>
      <c r="BE38" s="286"/>
      <c r="BF38" s="49"/>
      <c r="BG38" s="40"/>
      <c r="BH38" s="268"/>
      <c r="BI38" s="269"/>
      <c r="BJ38" s="269"/>
      <c r="BK38" s="270"/>
      <c r="BL38" s="46"/>
      <c r="BM38" s="40"/>
      <c r="BN38" s="283"/>
      <c r="BO38" s="269"/>
      <c r="BP38" s="269"/>
      <c r="BQ38" s="286"/>
      <c r="BR38" s="49"/>
      <c r="BS38" s="37"/>
      <c r="BT38" s="268"/>
      <c r="BU38" s="269"/>
      <c r="BV38" s="269"/>
      <c r="BW38" s="270"/>
      <c r="BX38" s="46"/>
      <c r="BY38" s="38"/>
      <c r="BZ38" s="283"/>
      <c r="CA38" s="269"/>
      <c r="CB38" s="269"/>
      <c r="CC38" s="270"/>
      <c r="CD38" s="46"/>
      <c r="CE38" s="40"/>
      <c r="CF38" s="17"/>
      <c r="CG38" s="18"/>
      <c r="CH38" s="18"/>
    </row>
    <row r="39" spans="1:86" ht="72" customHeight="1" x14ac:dyDescent="0.3">
      <c r="A39" s="462"/>
      <c r="B39" s="245" t="str">
        <f>+B38</f>
        <v>EP</v>
      </c>
      <c r="C39" s="464"/>
      <c r="D39" s="464"/>
      <c r="E39" s="466"/>
      <c r="F39" s="29"/>
      <c r="G39" s="30" t="str">
        <f t="shared" ref="G39" si="20">+G38</f>
        <v>1.1.3.3</v>
      </c>
      <c r="H39" s="182">
        <f t="shared" si="7"/>
        <v>0</v>
      </c>
      <c r="I39" s="196">
        <f t="shared" si="8"/>
        <v>0</v>
      </c>
      <c r="J39" s="389"/>
      <c r="K39" s="248" t="s">
        <v>34</v>
      </c>
      <c r="L39" s="268"/>
      <c r="M39" s="269"/>
      <c r="N39" s="269"/>
      <c r="O39" s="270"/>
      <c r="P39" s="41">
        <v>0</v>
      </c>
      <c r="Q39" s="254"/>
      <c r="R39" s="283"/>
      <c r="S39" s="269"/>
      <c r="T39" s="269"/>
      <c r="U39" s="270"/>
      <c r="V39" s="41"/>
      <c r="W39" s="42"/>
      <c r="X39" s="268"/>
      <c r="Y39" s="269"/>
      <c r="Z39" s="269"/>
      <c r="AA39" s="270"/>
      <c r="AB39" s="41"/>
      <c r="AC39" s="43"/>
      <c r="AD39" s="283"/>
      <c r="AE39" s="269"/>
      <c r="AF39" s="269"/>
      <c r="AG39" s="53"/>
      <c r="AH39" s="44"/>
      <c r="AI39" s="42"/>
      <c r="AJ39" s="268"/>
      <c r="AK39" s="269"/>
      <c r="AL39" s="269"/>
      <c r="AM39" s="270"/>
      <c r="AN39" s="41"/>
      <c r="AO39" s="45"/>
      <c r="AP39" s="268"/>
      <c r="AQ39" s="269"/>
      <c r="AR39" s="269"/>
      <c r="AS39" s="286"/>
      <c r="AT39" s="44"/>
      <c r="AU39" s="45"/>
      <c r="AV39" s="268"/>
      <c r="AW39" s="269"/>
      <c r="AX39" s="269"/>
      <c r="AY39" s="270"/>
      <c r="AZ39" s="41"/>
      <c r="BA39" s="45"/>
      <c r="BB39" s="268"/>
      <c r="BC39" s="269"/>
      <c r="BD39" s="269"/>
      <c r="BE39" s="286"/>
      <c r="BF39" s="44"/>
      <c r="BG39" s="45"/>
      <c r="BH39" s="268"/>
      <c r="BI39" s="269"/>
      <c r="BJ39" s="269"/>
      <c r="BK39" s="270"/>
      <c r="BL39" s="41"/>
      <c r="BM39" s="45"/>
      <c r="BN39" s="283"/>
      <c r="BO39" s="269"/>
      <c r="BP39" s="286"/>
      <c r="BQ39" s="286"/>
      <c r="BR39" s="44"/>
      <c r="BS39" s="42"/>
      <c r="BT39" s="268"/>
      <c r="BU39" s="269"/>
      <c r="BV39" s="269"/>
      <c r="BW39" s="270"/>
      <c r="BX39" s="41"/>
      <c r="BY39" s="43"/>
      <c r="BZ39" s="283"/>
      <c r="CA39" s="269"/>
      <c r="CB39" s="269"/>
      <c r="CC39" s="270"/>
      <c r="CD39" s="41"/>
      <c r="CE39" s="45"/>
      <c r="CF39" s="17"/>
      <c r="CG39" s="18"/>
      <c r="CH39" s="18"/>
    </row>
    <row r="40" spans="1:86" ht="54" customHeight="1" x14ac:dyDescent="0.3">
      <c r="A40" s="462">
        <v>16</v>
      </c>
      <c r="B40" s="245" t="s">
        <v>35</v>
      </c>
      <c r="C40" s="464"/>
      <c r="D40" s="464"/>
      <c r="E40" s="466"/>
      <c r="F40" s="29"/>
      <c r="G40" s="30" t="s">
        <v>85</v>
      </c>
      <c r="H40" s="183">
        <f t="shared" si="7"/>
        <v>0</v>
      </c>
      <c r="I40" s="195">
        <f t="shared" si="8"/>
        <v>0</v>
      </c>
      <c r="J40" s="388"/>
      <c r="K40" s="249" t="s">
        <v>33</v>
      </c>
      <c r="L40" s="268"/>
      <c r="M40" s="269"/>
      <c r="N40" s="269"/>
      <c r="O40" s="270"/>
      <c r="P40" s="36">
        <v>0</v>
      </c>
      <c r="Q40" s="253"/>
      <c r="R40" s="283"/>
      <c r="S40" s="269"/>
      <c r="T40" s="269"/>
      <c r="U40" s="270"/>
      <c r="V40" s="36"/>
      <c r="W40" s="37"/>
      <c r="X40" s="268"/>
      <c r="Y40" s="269"/>
      <c r="Z40" s="269"/>
      <c r="AA40" s="270"/>
      <c r="AB40" s="36"/>
      <c r="AC40" s="38"/>
      <c r="AD40" s="283"/>
      <c r="AE40" s="269"/>
      <c r="AF40" s="269"/>
      <c r="AG40" s="286"/>
      <c r="AH40" s="39"/>
      <c r="AI40" s="37"/>
      <c r="AJ40" s="268"/>
      <c r="AK40" s="269"/>
      <c r="AL40" s="269"/>
      <c r="AM40" s="270"/>
      <c r="AN40" s="36"/>
      <c r="AO40" s="40"/>
      <c r="AP40" s="268"/>
      <c r="AQ40" s="269"/>
      <c r="AR40" s="269"/>
      <c r="AS40" s="286"/>
      <c r="AT40" s="39"/>
      <c r="AU40" s="40"/>
      <c r="AV40" s="268"/>
      <c r="AW40" s="269"/>
      <c r="AX40" s="269"/>
      <c r="AY40" s="270"/>
      <c r="AZ40" s="36"/>
      <c r="BA40" s="40"/>
      <c r="BB40" s="268"/>
      <c r="BC40" s="269"/>
      <c r="BD40" s="269"/>
      <c r="BE40" s="286"/>
      <c r="BF40" s="39"/>
      <c r="BG40" s="40"/>
      <c r="BH40" s="268"/>
      <c r="BI40" s="269"/>
      <c r="BJ40" s="269"/>
      <c r="BK40" s="270"/>
      <c r="BL40" s="36"/>
      <c r="BM40" s="40"/>
      <c r="BN40" s="283"/>
      <c r="BO40" s="269"/>
      <c r="BP40" s="269"/>
      <c r="BQ40" s="286"/>
      <c r="BR40" s="39"/>
      <c r="BS40" s="37"/>
      <c r="BT40" s="268"/>
      <c r="BU40" s="269"/>
      <c r="BV40" s="269"/>
      <c r="BW40" s="270"/>
      <c r="BX40" s="36"/>
      <c r="BY40" s="38"/>
      <c r="BZ40" s="283"/>
      <c r="CA40" s="269"/>
      <c r="CB40" s="269"/>
      <c r="CC40" s="270"/>
      <c r="CD40" s="36"/>
      <c r="CE40" s="40"/>
      <c r="CF40" s="17"/>
      <c r="CG40" s="18"/>
      <c r="CH40" s="18"/>
    </row>
    <row r="41" spans="1:86" ht="54" customHeight="1" x14ac:dyDescent="0.3">
      <c r="A41" s="462"/>
      <c r="B41" s="245" t="str">
        <f>+B40</f>
        <v>ARL</v>
      </c>
      <c r="C41" s="464"/>
      <c r="D41" s="464"/>
      <c r="E41" s="466"/>
      <c r="F41" s="29"/>
      <c r="G41" s="30" t="str">
        <f t="shared" ref="G41" si="21">+G40</f>
        <v>1.1.3.5</v>
      </c>
      <c r="H41" s="182">
        <f t="shared" si="7"/>
        <v>0</v>
      </c>
      <c r="I41" s="196">
        <f t="shared" si="8"/>
        <v>0</v>
      </c>
      <c r="J41" s="389"/>
      <c r="K41" s="248" t="s">
        <v>34</v>
      </c>
      <c r="L41" s="268"/>
      <c r="M41" s="269"/>
      <c r="N41" s="269"/>
      <c r="O41" s="270"/>
      <c r="P41" s="41">
        <v>0</v>
      </c>
      <c r="Q41" s="254"/>
      <c r="R41" s="283"/>
      <c r="S41" s="269"/>
      <c r="T41" s="269"/>
      <c r="U41" s="270"/>
      <c r="V41" s="41"/>
      <c r="W41" s="42"/>
      <c r="X41" s="268"/>
      <c r="Y41" s="269"/>
      <c r="Z41" s="269"/>
      <c r="AA41" s="270"/>
      <c r="AB41" s="41"/>
      <c r="AC41" s="43"/>
      <c r="AD41" s="283"/>
      <c r="AE41" s="269"/>
      <c r="AF41" s="269"/>
      <c r="AG41" s="286"/>
      <c r="AH41" s="44"/>
      <c r="AI41" s="42"/>
      <c r="AJ41" s="268"/>
      <c r="AK41" s="269"/>
      <c r="AL41" s="269"/>
      <c r="AM41" s="270"/>
      <c r="AN41" s="41"/>
      <c r="AO41" s="45"/>
      <c r="AP41" s="268"/>
      <c r="AQ41" s="269"/>
      <c r="AR41" s="269"/>
      <c r="AS41" s="286"/>
      <c r="AT41" s="44"/>
      <c r="AU41" s="45"/>
      <c r="AV41" s="268"/>
      <c r="AW41" s="269"/>
      <c r="AX41" s="269"/>
      <c r="AY41" s="270"/>
      <c r="AZ41" s="41"/>
      <c r="BA41" s="45"/>
      <c r="BB41" s="268"/>
      <c r="BC41" s="269"/>
      <c r="BD41" s="269"/>
      <c r="BE41" s="286"/>
      <c r="BF41" s="44"/>
      <c r="BG41" s="45"/>
      <c r="BH41" s="268"/>
      <c r="BI41" s="269"/>
      <c r="BJ41" s="269"/>
      <c r="BK41" s="270"/>
      <c r="BL41" s="41"/>
      <c r="BM41" s="45"/>
      <c r="BN41" s="283"/>
      <c r="BO41" s="269"/>
      <c r="BP41" s="269"/>
      <c r="BQ41" s="286"/>
      <c r="BR41" s="44"/>
      <c r="BS41" s="42"/>
      <c r="BT41" s="268"/>
      <c r="BU41" s="269"/>
      <c r="BV41" s="269"/>
      <c r="BW41" s="270"/>
      <c r="BX41" s="41"/>
      <c r="BY41" s="43"/>
      <c r="BZ41" s="283"/>
      <c r="CA41" s="269"/>
      <c r="CB41" s="269"/>
      <c r="CC41" s="270"/>
      <c r="CD41" s="41"/>
      <c r="CE41" s="45"/>
      <c r="CF41" s="17"/>
      <c r="CG41" s="18"/>
      <c r="CH41" s="18"/>
    </row>
    <row r="42" spans="1:86" ht="92.25" customHeight="1" x14ac:dyDescent="0.3">
      <c r="A42" s="462">
        <v>17</v>
      </c>
      <c r="B42" s="245" t="s">
        <v>35</v>
      </c>
      <c r="C42" s="464"/>
      <c r="D42" s="464"/>
      <c r="E42" s="466"/>
      <c r="F42" s="29"/>
      <c r="G42" s="30" t="s">
        <v>85</v>
      </c>
      <c r="H42" s="183">
        <f t="shared" si="7"/>
        <v>0</v>
      </c>
      <c r="I42" s="195">
        <f t="shared" si="8"/>
        <v>0</v>
      </c>
      <c r="J42" s="388"/>
      <c r="K42" s="249" t="s">
        <v>33</v>
      </c>
      <c r="L42" s="268"/>
      <c r="M42" s="269"/>
      <c r="N42" s="269"/>
      <c r="O42" s="270"/>
      <c r="P42" s="46">
        <v>0</v>
      </c>
      <c r="Q42" s="253"/>
      <c r="R42" s="283"/>
      <c r="S42" s="269"/>
      <c r="T42" s="269"/>
      <c r="U42" s="270"/>
      <c r="V42" s="46"/>
      <c r="W42" s="37"/>
      <c r="X42" s="268"/>
      <c r="Y42" s="269"/>
      <c r="Z42" s="269"/>
      <c r="AA42" s="270"/>
      <c r="AB42" s="46"/>
      <c r="AC42" s="38"/>
      <c r="AD42" s="283"/>
      <c r="AE42" s="269"/>
      <c r="AF42" s="269"/>
      <c r="AG42" s="286"/>
      <c r="AH42" s="49"/>
      <c r="AI42" s="37"/>
      <c r="AJ42" s="268"/>
      <c r="AK42" s="269"/>
      <c r="AL42" s="269"/>
      <c r="AM42" s="270"/>
      <c r="AN42" s="46"/>
      <c r="AO42" s="40"/>
      <c r="AP42" s="268"/>
      <c r="AQ42" s="269"/>
      <c r="AR42" s="269"/>
      <c r="AS42" s="286"/>
      <c r="AT42" s="49"/>
      <c r="AU42" s="40"/>
      <c r="AV42" s="268"/>
      <c r="AW42" s="269"/>
      <c r="AX42" s="269"/>
      <c r="AY42" s="270"/>
      <c r="AZ42" s="46"/>
      <c r="BA42" s="40"/>
      <c r="BB42" s="268"/>
      <c r="BC42" s="269"/>
      <c r="BD42" s="269"/>
      <c r="BE42" s="286"/>
      <c r="BF42" s="49"/>
      <c r="BG42" s="40"/>
      <c r="BH42" s="268"/>
      <c r="BI42" s="269"/>
      <c r="BJ42" s="269"/>
      <c r="BK42" s="270"/>
      <c r="BL42" s="46"/>
      <c r="BM42" s="40"/>
      <c r="BN42" s="283"/>
      <c r="BO42" s="269"/>
      <c r="BP42" s="269"/>
      <c r="BQ42" s="286"/>
      <c r="BR42" s="49"/>
      <c r="BS42" s="37"/>
      <c r="BT42" s="268"/>
      <c r="BU42" s="269"/>
      <c r="BV42" s="269"/>
      <c r="BW42" s="270"/>
      <c r="BX42" s="46"/>
      <c r="BY42" s="38"/>
      <c r="BZ42" s="283"/>
      <c r="CA42" s="269"/>
      <c r="CB42" s="269"/>
      <c r="CC42" s="270"/>
      <c r="CD42" s="46"/>
      <c r="CE42" s="40"/>
      <c r="CF42" s="17"/>
      <c r="CG42" s="18"/>
      <c r="CH42" s="18"/>
    </row>
    <row r="43" spans="1:86" ht="92.25" customHeight="1" x14ac:dyDescent="0.3">
      <c r="A43" s="462"/>
      <c r="B43" s="245" t="str">
        <f>+B42</f>
        <v>ARL</v>
      </c>
      <c r="C43" s="464"/>
      <c r="D43" s="464"/>
      <c r="E43" s="466"/>
      <c r="F43" s="29"/>
      <c r="G43" s="30" t="str">
        <f t="shared" ref="G43" si="22">+G42</f>
        <v>1.1.3.5</v>
      </c>
      <c r="H43" s="182">
        <f t="shared" si="7"/>
        <v>0</v>
      </c>
      <c r="I43" s="196">
        <f t="shared" si="8"/>
        <v>0</v>
      </c>
      <c r="J43" s="389"/>
      <c r="K43" s="248" t="s">
        <v>34</v>
      </c>
      <c r="L43" s="268"/>
      <c r="M43" s="269"/>
      <c r="N43" s="269"/>
      <c r="O43" s="270"/>
      <c r="P43" s="41">
        <v>0</v>
      </c>
      <c r="Q43" s="254"/>
      <c r="R43" s="283"/>
      <c r="S43" s="269"/>
      <c r="T43" s="269"/>
      <c r="U43" s="270"/>
      <c r="V43" s="41"/>
      <c r="W43" s="42"/>
      <c r="X43" s="268"/>
      <c r="Y43" s="269"/>
      <c r="Z43" s="269"/>
      <c r="AA43" s="270"/>
      <c r="AB43" s="41"/>
      <c r="AC43" s="43"/>
      <c r="AD43" s="283"/>
      <c r="AE43" s="269"/>
      <c r="AF43" s="269"/>
      <c r="AG43" s="286"/>
      <c r="AH43" s="44"/>
      <c r="AI43" s="42"/>
      <c r="AJ43" s="268"/>
      <c r="AK43" s="269"/>
      <c r="AL43" s="269"/>
      <c r="AM43" s="270"/>
      <c r="AN43" s="41"/>
      <c r="AO43" s="45"/>
      <c r="AP43" s="268"/>
      <c r="AQ43" s="269"/>
      <c r="AR43" s="269"/>
      <c r="AS43" s="286"/>
      <c r="AT43" s="44"/>
      <c r="AU43" s="45"/>
      <c r="AV43" s="268"/>
      <c r="AW43" s="269"/>
      <c r="AX43" s="269"/>
      <c r="AY43" s="270"/>
      <c r="AZ43" s="41"/>
      <c r="BA43" s="45"/>
      <c r="BB43" s="268"/>
      <c r="BC43" s="269"/>
      <c r="BD43" s="269"/>
      <c r="BE43" s="286"/>
      <c r="BF43" s="44"/>
      <c r="BG43" s="45"/>
      <c r="BH43" s="268"/>
      <c r="BI43" s="269"/>
      <c r="BJ43" s="269"/>
      <c r="BK43" s="270"/>
      <c r="BL43" s="41"/>
      <c r="BM43" s="45"/>
      <c r="BN43" s="283"/>
      <c r="BO43" s="269"/>
      <c r="BP43" s="269"/>
      <c r="BQ43" s="286"/>
      <c r="BR43" s="44"/>
      <c r="BS43" s="42"/>
      <c r="BT43" s="268"/>
      <c r="BU43" s="269"/>
      <c r="BV43" s="269"/>
      <c r="BW43" s="270"/>
      <c r="BX43" s="41"/>
      <c r="BY43" s="43"/>
      <c r="BZ43" s="283"/>
      <c r="CA43" s="269"/>
      <c r="CB43" s="269"/>
      <c r="CC43" s="270"/>
      <c r="CD43" s="41"/>
      <c r="CE43" s="45"/>
      <c r="CF43" s="17"/>
      <c r="CG43" s="18"/>
      <c r="CH43" s="18"/>
    </row>
    <row r="44" spans="1:86" ht="105" customHeight="1" x14ac:dyDescent="0.3">
      <c r="A44" s="462">
        <v>18</v>
      </c>
      <c r="B44" s="245" t="s">
        <v>35</v>
      </c>
      <c r="C44" s="464"/>
      <c r="D44" s="464"/>
      <c r="E44" s="466"/>
      <c r="F44" s="29"/>
      <c r="G44" s="30" t="s">
        <v>85</v>
      </c>
      <c r="H44" s="183">
        <f t="shared" si="7"/>
        <v>0</v>
      </c>
      <c r="I44" s="195">
        <f t="shared" si="8"/>
        <v>0</v>
      </c>
      <c r="J44" s="388"/>
      <c r="K44" s="249" t="s">
        <v>33</v>
      </c>
      <c r="L44" s="268"/>
      <c r="M44" s="269"/>
      <c r="N44" s="269"/>
      <c r="O44" s="270"/>
      <c r="P44" s="46">
        <v>0</v>
      </c>
      <c r="Q44" s="253"/>
      <c r="R44" s="283"/>
      <c r="S44" s="269"/>
      <c r="T44" s="269"/>
      <c r="U44" s="270"/>
      <c r="V44" s="46"/>
      <c r="W44" s="37"/>
      <c r="X44" s="268"/>
      <c r="Y44" s="269"/>
      <c r="Z44" s="269"/>
      <c r="AA44" s="270"/>
      <c r="AB44" s="46"/>
      <c r="AC44" s="38"/>
      <c r="AD44" s="283"/>
      <c r="AE44" s="269"/>
      <c r="AF44" s="269"/>
      <c r="AG44" s="286"/>
      <c r="AH44" s="49"/>
      <c r="AI44" s="37"/>
      <c r="AJ44" s="268"/>
      <c r="AK44" s="269"/>
      <c r="AL44" s="269"/>
      <c r="AM44" s="270"/>
      <c r="AN44" s="46"/>
      <c r="AO44" s="40"/>
      <c r="AP44" s="268"/>
      <c r="AQ44" s="269"/>
      <c r="AR44" s="269"/>
      <c r="AS44" s="286"/>
      <c r="AT44" s="49"/>
      <c r="AU44" s="40"/>
      <c r="AV44" s="268"/>
      <c r="AW44" s="269"/>
      <c r="AX44" s="269"/>
      <c r="AY44" s="270"/>
      <c r="AZ44" s="46"/>
      <c r="BA44" s="40"/>
      <c r="BB44" s="268"/>
      <c r="BC44" s="269"/>
      <c r="BD44" s="269"/>
      <c r="BE44" s="286"/>
      <c r="BF44" s="49"/>
      <c r="BG44" s="40"/>
      <c r="BH44" s="268"/>
      <c r="BI44" s="269"/>
      <c r="BJ44" s="269"/>
      <c r="BK44" s="270"/>
      <c r="BL44" s="46"/>
      <c r="BM44" s="40"/>
      <c r="BN44" s="283"/>
      <c r="BO44" s="269"/>
      <c r="BP44" s="269"/>
      <c r="BQ44" s="286"/>
      <c r="BR44" s="49"/>
      <c r="BS44" s="37"/>
      <c r="BT44" s="268"/>
      <c r="BU44" s="269"/>
      <c r="BV44" s="269"/>
      <c r="BW44" s="270"/>
      <c r="BX44" s="46"/>
      <c r="BY44" s="38"/>
      <c r="BZ44" s="283"/>
      <c r="CA44" s="269"/>
      <c r="CB44" s="269"/>
      <c r="CC44" s="270"/>
      <c r="CD44" s="46"/>
      <c r="CE44" s="40"/>
      <c r="CF44" s="17"/>
      <c r="CG44" s="18"/>
      <c r="CH44" s="18"/>
    </row>
    <row r="45" spans="1:86" ht="105" customHeight="1" x14ac:dyDescent="0.3">
      <c r="A45" s="462"/>
      <c r="B45" s="245" t="str">
        <f>+B44</f>
        <v>ARL</v>
      </c>
      <c r="C45" s="464"/>
      <c r="D45" s="464"/>
      <c r="E45" s="466"/>
      <c r="F45" s="29"/>
      <c r="G45" s="30" t="str">
        <f t="shared" ref="G45" si="23">+G44</f>
        <v>1.1.3.5</v>
      </c>
      <c r="H45" s="182">
        <f t="shared" si="7"/>
        <v>0</v>
      </c>
      <c r="I45" s="196">
        <f t="shared" si="8"/>
        <v>0</v>
      </c>
      <c r="J45" s="389"/>
      <c r="K45" s="248" t="s">
        <v>34</v>
      </c>
      <c r="L45" s="268"/>
      <c r="M45" s="269"/>
      <c r="N45" s="269"/>
      <c r="O45" s="270"/>
      <c r="P45" s="41">
        <v>0</v>
      </c>
      <c r="Q45" s="254"/>
      <c r="R45" s="283"/>
      <c r="S45" s="269"/>
      <c r="T45" s="269"/>
      <c r="U45" s="270"/>
      <c r="V45" s="41"/>
      <c r="W45" s="42"/>
      <c r="X45" s="268"/>
      <c r="Y45" s="269"/>
      <c r="Z45" s="269"/>
      <c r="AA45" s="270"/>
      <c r="AB45" s="41"/>
      <c r="AC45" s="43"/>
      <c r="AD45" s="283"/>
      <c r="AE45" s="269"/>
      <c r="AF45" s="269"/>
      <c r="AG45" s="286"/>
      <c r="AH45" s="44"/>
      <c r="AI45" s="42"/>
      <c r="AJ45" s="268"/>
      <c r="AK45" s="269"/>
      <c r="AL45" s="269"/>
      <c r="AM45" s="270"/>
      <c r="AN45" s="41"/>
      <c r="AO45" s="45"/>
      <c r="AP45" s="268"/>
      <c r="AQ45" s="269"/>
      <c r="AR45" s="269"/>
      <c r="AS45" s="286"/>
      <c r="AT45" s="44"/>
      <c r="AU45" s="45"/>
      <c r="AV45" s="268"/>
      <c r="AW45" s="269"/>
      <c r="AX45" s="269"/>
      <c r="AY45" s="270"/>
      <c r="AZ45" s="41"/>
      <c r="BA45" s="45"/>
      <c r="BB45" s="268"/>
      <c r="BC45" s="269"/>
      <c r="BD45" s="269"/>
      <c r="BE45" s="286"/>
      <c r="BF45" s="44"/>
      <c r="BG45" s="45"/>
      <c r="BH45" s="268"/>
      <c r="BI45" s="269"/>
      <c r="BJ45" s="269"/>
      <c r="BK45" s="270"/>
      <c r="BL45" s="41"/>
      <c r="BM45" s="45"/>
      <c r="BN45" s="283"/>
      <c r="BO45" s="269"/>
      <c r="BP45" s="269"/>
      <c r="BQ45" s="286"/>
      <c r="BR45" s="44"/>
      <c r="BS45" s="42"/>
      <c r="BT45" s="268"/>
      <c r="BU45" s="269"/>
      <c r="BV45" s="269"/>
      <c r="BW45" s="270"/>
      <c r="BX45" s="41"/>
      <c r="BY45" s="43"/>
      <c r="BZ45" s="283"/>
      <c r="CA45" s="269"/>
      <c r="CB45" s="269"/>
      <c r="CC45" s="270"/>
      <c r="CD45" s="41"/>
      <c r="CE45" s="45"/>
      <c r="CF45" s="17"/>
      <c r="CG45" s="18"/>
      <c r="CH45" s="18"/>
    </row>
    <row r="46" spans="1:86" ht="32.25" customHeight="1" x14ac:dyDescent="0.3">
      <c r="A46" s="462">
        <v>19</v>
      </c>
      <c r="B46" s="245" t="s">
        <v>35</v>
      </c>
      <c r="C46" s="464"/>
      <c r="D46" s="464"/>
      <c r="E46" s="466"/>
      <c r="F46" s="29"/>
      <c r="G46" s="30" t="s">
        <v>80</v>
      </c>
      <c r="H46" s="183">
        <f t="shared" si="7"/>
        <v>0</v>
      </c>
      <c r="I46" s="195">
        <f t="shared" si="8"/>
        <v>0</v>
      </c>
      <c r="J46" s="388"/>
      <c r="K46" s="249" t="s">
        <v>33</v>
      </c>
      <c r="L46" s="268"/>
      <c r="M46" s="269"/>
      <c r="N46" s="269"/>
      <c r="O46" s="270"/>
      <c r="P46" s="46">
        <v>0</v>
      </c>
      <c r="Q46" s="253"/>
      <c r="R46" s="284"/>
      <c r="S46" s="272"/>
      <c r="T46" s="272"/>
      <c r="U46" s="273"/>
      <c r="V46" s="46"/>
      <c r="W46" s="37"/>
      <c r="X46" s="271"/>
      <c r="Y46" s="272"/>
      <c r="Z46" s="272"/>
      <c r="AA46" s="270"/>
      <c r="AB46" s="46"/>
      <c r="AC46" s="38"/>
      <c r="AD46" s="283"/>
      <c r="AE46" s="269"/>
      <c r="AF46" s="269"/>
      <c r="AG46" s="286"/>
      <c r="AH46" s="49"/>
      <c r="AI46" s="37"/>
      <c r="AJ46" s="268"/>
      <c r="AK46" s="269"/>
      <c r="AL46" s="269"/>
      <c r="AM46" s="270"/>
      <c r="AN46" s="46"/>
      <c r="AO46" s="40"/>
      <c r="AP46" s="268"/>
      <c r="AQ46" s="269"/>
      <c r="AR46" s="269"/>
      <c r="AS46" s="286"/>
      <c r="AT46" s="49"/>
      <c r="AU46" s="40"/>
      <c r="AV46" s="268"/>
      <c r="AW46" s="269"/>
      <c r="AX46" s="269"/>
      <c r="AY46" s="270"/>
      <c r="AZ46" s="46"/>
      <c r="BA46" s="40"/>
      <c r="BB46" s="268"/>
      <c r="BC46" s="269"/>
      <c r="BD46" s="269"/>
      <c r="BE46" s="286"/>
      <c r="BF46" s="49"/>
      <c r="BG46" s="40"/>
      <c r="BH46" s="268"/>
      <c r="BI46" s="269"/>
      <c r="BJ46" s="269"/>
      <c r="BK46" s="270"/>
      <c r="BL46" s="46"/>
      <c r="BM46" s="40"/>
      <c r="BN46" s="283"/>
      <c r="BO46" s="269"/>
      <c r="BP46" s="269"/>
      <c r="BQ46" s="286"/>
      <c r="BR46" s="49"/>
      <c r="BS46" s="37"/>
      <c r="BT46" s="268"/>
      <c r="BU46" s="269"/>
      <c r="BV46" s="269"/>
      <c r="BW46" s="270"/>
      <c r="BX46" s="46"/>
      <c r="BY46" s="38"/>
      <c r="BZ46" s="283"/>
      <c r="CA46" s="269"/>
      <c r="CB46" s="269"/>
      <c r="CC46" s="270"/>
      <c r="CD46" s="46"/>
      <c r="CE46" s="40"/>
      <c r="CF46" s="17"/>
      <c r="CG46" s="18"/>
      <c r="CH46" s="18"/>
    </row>
    <row r="47" spans="1:86" ht="32.25" customHeight="1" x14ac:dyDescent="0.3">
      <c r="A47" s="462"/>
      <c r="B47" s="245" t="str">
        <f>+B46</f>
        <v>ARL</v>
      </c>
      <c r="C47" s="464"/>
      <c r="D47" s="464"/>
      <c r="E47" s="466"/>
      <c r="F47" s="29"/>
      <c r="G47" s="30" t="str">
        <f t="shared" ref="G47" si="24">+G46</f>
        <v>1.1.3.1</v>
      </c>
      <c r="H47" s="182">
        <f t="shared" si="7"/>
        <v>0</v>
      </c>
      <c r="I47" s="196">
        <f t="shared" si="8"/>
        <v>0</v>
      </c>
      <c r="J47" s="389"/>
      <c r="K47" s="248" t="s">
        <v>34</v>
      </c>
      <c r="L47" s="268"/>
      <c r="M47" s="269"/>
      <c r="N47" s="269"/>
      <c r="O47" s="270"/>
      <c r="P47" s="41">
        <v>0</v>
      </c>
      <c r="Q47" s="254"/>
      <c r="R47" s="283"/>
      <c r="S47" s="269"/>
      <c r="T47" s="269"/>
      <c r="U47" s="270"/>
      <c r="V47" s="41"/>
      <c r="W47" s="42"/>
      <c r="X47" s="268"/>
      <c r="Y47" s="269"/>
      <c r="Z47" s="269"/>
      <c r="AA47" s="270"/>
      <c r="AB47" s="41"/>
      <c r="AC47" s="43"/>
      <c r="AD47" s="283"/>
      <c r="AE47" s="269"/>
      <c r="AF47" s="269"/>
      <c r="AG47" s="286"/>
      <c r="AH47" s="44"/>
      <c r="AI47" s="42"/>
      <c r="AJ47" s="268"/>
      <c r="AK47" s="269"/>
      <c r="AL47" s="269"/>
      <c r="AM47" s="270"/>
      <c r="AN47" s="41"/>
      <c r="AO47" s="45"/>
      <c r="AP47" s="268"/>
      <c r="AQ47" s="269"/>
      <c r="AR47" s="269"/>
      <c r="AS47" s="286"/>
      <c r="AT47" s="44"/>
      <c r="AU47" s="45"/>
      <c r="AV47" s="268"/>
      <c r="AW47" s="269"/>
      <c r="AX47" s="269"/>
      <c r="AY47" s="270"/>
      <c r="AZ47" s="41"/>
      <c r="BA47" s="45"/>
      <c r="BB47" s="268"/>
      <c r="BC47" s="269"/>
      <c r="BD47" s="269"/>
      <c r="BE47" s="286"/>
      <c r="BF47" s="44"/>
      <c r="BG47" s="45"/>
      <c r="BH47" s="268"/>
      <c r="BI47" s="269"/>
      <c r="BJ47" s="269"/>
      <c r="BK47" s="270"/>
      <c r="BL47" s="41"/>
      <c r="BM47" s="45"/>
      <c r="BN47" s="283"/>
      <c r="BO47" s="269"/>
      <c r="BP47" s="269"/>
      <c r="BQ47" s="286"/>
      <c r="BR47" s="44"/>
      <c r="BS47" s="42"/>
      <c r="BT47" s="268"/>
      <c r="BU47" s="269"/>
      <c r="BV47" s="269"/>
      <c r="BW47" s="270"/>
      <c r="BX47" s="41"/>
      <c r="BY47" s="43"/>
      <c r="BZ47" s="283"/>
      <c r="CA47" s="269"/>
      <c r="CB47" s="269"/>
      <c r="CC47" s="270"/>
      <c r="CD47" s="41"/>
      <c r="CE47" s="45"/>
      <c r="CF47" s="17"/>
      <c r="CG47" s="18"/>
      <c r="CH47" s="18"/>
    </row>
    <row r="48" spans="1:86" ht="31.5" customHeight="1" x14ac:dyDescent="0.3">
      <c r="A48" s="462">
        <v>20</v>
      </c>
      <c r="B48" s="245" t="s">
        <v>35</v>
      </c>
      <c r="C48" s="464"/>
      <c r="D48" s="464"/>
      <c r="E48" s="466"/>
      <c r="F48" s="29"/>
      <c r="G48" s="30" t="s">
        <v>80</v>
      </c>
      <c r="H48" s="183">
        <f t="shared" si="7"/>
        <v>0</v>
      </c>
      <c r="I48" s="195">
        <f t="shared" si="8"/>
        <v>0</v>
      </c>
      <c r="J48" s="388"/>
      <c r="K48" s="249" t="s">
        <v>33</v>
      </c>
      <c r="L48" s="268"/>
      <c r="M48" s="269"/>
      <c r="N48" s="269"/>
      <c r="O48" s="270"/>
      <c r="P48" s="46">
        <v>0</v>
      </c>
      <c r="Q48" s="253"/>
      <c r="R48" s="283"/>
      <c r="S48" s="269"/>
      <c r="T48" s="269"/>
      <c r="U48" s="270"/>
      <c r="V48" s="46"/>
      <c r="W48" s="37"/>
      <c r="X48" s="268"/>
      <c r="Y48" s="269"/>
      <c r="Z48" s="269"/>
      <c r="AA48" s="270"/>
      <c r="AB48" s="46"/>
      <c r="AC48" s="38"/>
      <c r="AD48" s="283"/>
      <c r="AE48" s="269"/>
      <c r="AF48" s="269"/>
      <c r="AG48" s="286"/>
      <c r="AH48" s="49"/>
      <c r="AI48" s="37"/>
      <c r="AJ48" s="268"/>
      <c r="AK48" s="269"/>
      <c r="AL48" s="269"/>
      <c r="AM48" s="270"/>
      <c r="AN48" s="46"/>
      <c r="AO48" s="40"/>
      <c r="AP48" s="268"/>
      <c r="AQ48" s="269"/>
      <c r="AR48" s="269"/>
      <c r="AS48" s="286"/>
      <c r="AT48" s="49"/>
      <c r="AU48" s="40"/>
      <c r="AV48" s="268"/>
      <c r="AW48" s="269"/>
      <c r="AX48" s="269"/>
      <c r="AY48" s="270"/>
      <c r="AZ48" s="46"/>
      <c r="BA48" s="40"/>
      <c r="BB48" s="268"/>
      <c r="BC48" s="269"/>
      <c r="BD48" s="269"/>
      <c r="BE48" s="286"/>
      <c r="BF48" s="49"/>
      <c r="BG48" s="40"/>
      <c r="BH48" s="268"/>
      <c r="BI48" s="269"/>
      <c r="BJ48" s="269"/>
      <c r="BK48" s="270"/>
      <c r="BL48" s="46"/>
      <c r="BM48" s="40"/>
      <c r="BN48" s="283"/>
      <c r="BO48" s="269"/>
      <c r="BP48" s="269"/>
      <c r="BQ48" s="286"/>
      <c r="BR48" s="49"/>
      <c r="BS48" s="37"/>
      <c r="BT48" s="268"/>
      <c r="BU48" s="269"/>
      <c r="BV48" s="269"/>
      <c r="BW48" s="270"/>
      <c r="BX48" s="46"/>
      <c r="BY48" s="38"/>
      <c r="BZ48" s="283"/>
      <c r="CA48" s="269"/>
      <c r="CB48" s="269"/>
      <c r="CC48" s="270"/>
      <c r="CD48" s="46"/>
      <c r="CE48" s="40"/>
      <c r="CF48" s="17"/>
      <c r="CG48" s="18"/>
      <c r="CH48" s="18"/>
    </row>
    <row r="49" spans="1:86" ht="31.5" customHeight="1" x14ac:dyDescent="0.3">
      <c r="A49" s="462"/>
      <c r="B49" s="245" t="str">
        <f>+B48</f>
        <v>ARL</v>
      </c>
      <c r="C49" s="464"/>
      <c r="D49" s="464"/>
      <c r="E49" s="466"/>
      <c r="F49" s="29"/>
      <c r="G49" s="30" t="str">
        <f t="shared" ref="G49" si="25">+G48</f>
        <v>1.1.3.1</v>
      </c>
      <c r="H49" s="182">
        <f t="shared" si="7"/>
        <v>0</v>
      </c>
      <c r="I49" s="196">
        <f t="shared" si="8"/>
        <v>0</v>
      </c>
      <c r="J49" s="389"/>
      <c r="K49" s="248" t="s">
        <v>34</v>
      </c>
      <c r="L49" s="268"/>
      <c r="M49" s="269"/>
      <c r="N49" s="269"/>
      <c r="O49" s="270"/>
      <c r="P49" s="41">
        <v>0</v>
      </c>
      <c r="Q49" s="254"/>
      <c r="R49" s="283"/>
      <c r="S49" s="269"/>
      <c r="T49" s="269"/>
      <c r="U49" s="270"/>
      <c r="V49" s="41"/>
      <c r="W49" s="42"/>
      <c r="X49" s="268"/>
      <c r="Y49" s="269"/>
      <c r="Z49" s="269"/>
      <c r="AA49" s="270"/>
      <c r="AB49" s="41"/>
      <c r="AC49" s="43"/>
      <c r="AD49" s="283"/>
      <c r="AE49" s="269"/>
      <c r="AF49" s="269"/>
      <c r="AG49" s="286"/>
      <c r="AH49" s="44"/>
      <c r="AI49" s="42"/>
      <c r="AJ49" s="268"/>
      <c r="AK49" s="269"/>
      <c r="AL49" s="269"/>
      <c r="AM49" s="270"/>
      <c r="AN49" s="41"/>
      <c r="AO49" s="45"/>
      <c r="AP49" s="268"/>
      <c r="AQ49" s="269"/>
      <c r="AR49" s="269"/>
      <c r="AS49" s="286"/>
      <c r="AT49" s="44"/>
      <c r="AU49" s="45"/>
      <c r="AV49" s="268"/>
      <c r="AW49" s="269"/>
      <c r="AX49" s="269"/>
      <c r="AY49" s="270"/>
      <c r="AZ49" s="41"/>
      <c r="BA49" s="45"/>
      <c r="BB49" s="268"/>
      <c r="BC49" s="269"/>
      <c r="BD49" s="269"/>
      <c r="BE49" s="286"/>
      <c r="BF49" s="44"/>
      <c r="BG49" s="45"/>
      <c r="BH49" s="268"/>
      <c r="BI49" s="269"/>
      <c r="BJ49" s="269"/>
      <c r="BK49" s="270"/>
      <c r="BL49" s="41"/>
      <c r="BM49" s="45"/>
      <c r="BN49" s="283"/>
      <c r="BO49" s="269"/>
      <c r="BP49" s="269"/>
      <c r="BQ49" s="286"/>
      <c r="BR49" s="44"/>
      <c r="BS49" s="42"/>
      <c r="BT49" s="268"/>
      <c r="BU49" s="269"/>
      <c r="BV49" s="269"/>
      <c r="BW49" s="270"/>
      <c r="BX49" s="41"/>
      <c r="BY49" s="43"/>
      <c r="BZ49" s="283"/>
      <c r="CA49" s="269"/>
      <c r="CB49" s="269"/>
      <c r="CC49" s="270"/>
      <c r="CD49" s="41"/>
      <c r="CE49" s="45"/>
      <c r="CF49" s="17"/>
      <c r="CG49" s="18"/>
      <c r="CH49" s="18"/>
    </row>
    <row r="50" spans="1:86" ht="48.75" customHeight="1" x14ac:dyDescent="0.3">
      <c r="A50" s="462">
        <v>21</v>
      </c>
      <c r="B50" s="245" t="s">
        <v>35</v>
      </c>
      <c r="C50" s="464"/>
      <c r="D50" s="464"/>
      <c r="E50" s="466"/>
      <c r="F50" s="29"/>
      <c r="G50" s="30" t="s">
        <v>80</v>
      </c>
      <c r="H50" s="183">
        <f t="shared" si="7"/>
        <v>0</v>
      </c>
      <c r="I50" s="195">
        <f t="shared" si="8"/>
        <v>0</v>
      </c>
      <c r="J50" s="388"/>
      <c r="K50" s="249" t="s">
        <v>33</v>
      </c>
      <c r="L50" s="268"/>
      <c r="M50" s="269"/>
      <c r="N50" s="269"/>
      <c r="O50" s="270"/>
      <c r="P50" s="46">
        <v>0</v>
      </c>
      <c r="Q50" s="253"/>
      <c r="R50" s="283"/>
      <c r="S50" s="269"/>
      <c r="T50" s="269"/>
      <c r="U50" s="270"/>
      <c r="V50" s="46"/>
      <c r="W50" s="37"/>
      <c r="X50" s="268"/>
      <c r="Y50" s="269"/>
      <c r="Z50" s="269"/>
      <c r="AA50" s="270"/>
      <c r="AB50" s="46"/>
      <c r="AC50" s="38"/>
      <c r="AD50" s="283"/>
      <c r="AE50" s="269"/>
      <c r="AF50" s="269"/>
      <c r="AG50" s="286"/>
      <c r="AH50" s="49"/>
      <c r="AI50" s="37"/>
      <c r="AJ50" s="268"/>
      <c r="AK50" s="269"/>
      <c r="AL50" s="269"/>
      <c r="AM50" s="270"/>
      <c r="AN50" s="46"/>
      <c r="AO50" s="40"/>
      <c r="AP50" s="268"/>
      <c r="AQ50" s="269"/>
      <c r="AR50" s="269"/>
      <c r="AS50" s="286"/>
      <c r="AT50" s="49"/>
      <c r="AU50" s="40"/>
      <c r="AV50" s="268"/>
      <c r="AW50" s="269"/>
      <c r="AX50" s="269"/>
      <c r="AY50" s="270"/>
      <c r="AZ50" s="46"/>
      <c r="BA50" s="40"/>
      <c r="BB50" s="268"/>
      <c r="BC50" s="269"/>
      <c r="BD50" s="269"/>
      <c r="BE50" s="286"/>
      <c r="BF50" s="49"/>
      <c r="BG50" s="40"/>
      <c r="BH50" s="268"/>
      <c r="BI50" s="269"/>
      <c r="BJ50" s="269"/>
      <c r="BK50" s="270"/>
      <c r="BL50" s="46"/>
      <c r="BM50" s="40"/>
      <c r="BN50" s="283"/>
      <c r="BO50" s="269"/>
      <c r="BP50" s="269"/>
      <c r="BQ50" s="286"/>
      <c r="BR50" s="49"/>
      <c r="BS50" s="37"/>
      <c r="BT50" s="268"/>
      <c r="BU50" s="269"/>
      <c r="BV50" s="269"/>
      <c r="BW50" s="270"/>
      <c r="BX50" s="46"/>
      <c r="BY50" s="38"/>
      <c r="BZ50" s="283"/>
      <c r="CA50" s="269"/>
      <c r="CB50" s="269"/>
      <c r="CC50" s="270"/>
      <c r="CD50" s="46"/>
      <c r="CE50" s="40"/>
      <c r="CF50" s="17"/>
      <c r="CG50" s="18"/>
      <c r="CH50" s="18"/>
    </row>
    <row r="51" spans="1:86" ht="48.75" customHeight="1" thickBot="1" x14ac:dyDescent="0.35">
      <c r="A51" s="462"/>
      <c r="B51" s="245" t="str">
        <f>+B50</f>
        <v>ARL</v>
      </c>
      <c r="C51" s="464"/>
      <c r="D51" s="464"/>
      <c r="E51" s="466"/>
      <c r="F51" s="29"/>
      <c r="G51" s="30" t="str">
        <f t="shared" ref="G51" si="26">+G50</f>
        <v>1.1.3.1</v>
      </c>
      <c r="H51" s="182">
        <f t="shared" si="7"/>
        <v>0</v>
      </c>
      <c r="I51" s="196">
        <f t="shared" si="8"/>
        <v>0</v>
      </c>
      <c r="J51" s="389"/>
      <c r="K51" s="248" t="s">
        <v>34</v>
      </c>
      <c r="L51" s="275"/>
      <c r="M51" s="276"/>
      <c r="N51" s="276"/>
      <c r="O51" s="277"/>
      <c r="P51" s="56">
        <v>0</v>
      </c>
      <c r="Q51" s="256"/>
      <c r="R51" s="290"/>
      <c r="S51" s="276"/>
      <c r="T51" s="276"/>
      <c r="U51" s="277"/>
      <c r="V51" s="56"/>
      <c r="W51" s="57"/>
      <c r="X51" s="275"/>
      <c r="Y51" s="276"/>
      <c r="Z51" s="276"/>
      <c r="AA51" s="277"/>
      <c r="AB51" s="56"/>
      <c r="AC51" s="58"/>
      <c r="AD51" s="290"/>
      <c r="AE51" s="276"/>
      <c r="AF51" s="276"/>
      <c r="AG51" s="305"/>
      <c r="AH51" s="59"/>
      <c r="AI51" s="57"/>
      <c r="AJ51" s="275"/>
      <c r="AK51" s="276"/>
      <c r="AL51" s="276"/>
      <c r="AM51" s="277"/>
      <c r="AN51" s="56"/>
      <c r="AO51" s="60"/>
      <c r="AP51" s="275"/>
      <c r="AQ51" s="276"/>
      <c r="AR51" s="276"/>
      <c r="AS51" s="305"/>
      <c r="AT51" s="59"/>
      <c r="AU51" s="60"/>
      <c r="AV51" s="275"/>
      <c r="AW51" s="276"/>
      <c r="AX51" s="276"/>
      <c r="AY51" s="277"/>
      <c r="AZ51" s="56"/>
      <c r="BA51" s="60"/>
      <c r="BB51" s="275"/>
      <c r="BC51" s="276"/>
      <c r="BD51" s="276"/>
      <c r="BE51" s="305"/>
      <c r="BF51" s="59"/>
      <c r="BG51" s="60"/>
      <c r="BH51" s="275"/>
      <c r="BI51" s="276"/>
      <c r="BJ51" s="276"/>
      <c r="BK51" s="277"/>
      <c r="BL51" s="56"/>
      <c r="BM51" s="60"/>
      <c r="BN51" s="290"/>
      <c r="BO51" s="276"/>
      <c r="BP51" s="276"/>
      <c r="BQ51" s="305"/>
      <c r="BR51" s="59"/>
      <c r="BS51" s="57"/>
      <c r="BT51" s="275"/>
      <c r="BU51" s="276"/>
      <c r="BV51" s="276"/>
      <c r="BW51" s="277"/>
      <c r="BX51" s="56"/>
      <c r="BY51" s="58"/>
      <c r="BZ51" s="290"/>
      <c r="CA51" s="276"/>
      <c r="CB51" s="276"/>
      <c r="CC51" s="277"/>
      <c r="CD51" s="41"/>
      <c r="CE51" s="45"/>
      <c r="CF51" s="17"/>
      <c r="CG51" s="18"/>
      <c r="CH51" s="18"/>
    </row>
    <row r="52" spans="1:86" ht="50.25" customHeight="1" x14ac:dyDescent="0.3">
      <c r="A52" s="462">
        <v>22</v>
      </c>
      <c r="B52" s="245" t="s">
        <v>35</v>
      </c>
      <c r="C52" s="464"/>
      <c r="D52" s="464"/>
      <c r="E52" s="466"/>
      <c r="F52" s="29"/>
      <c r="G52" s="30" t="s">
        <v>80</v>
      </c>
      <c r="H52" s="183">
        <f t="shared" si="7"/>
        <v>0</v>
      </c>
      <c r="I52" s="195">
        <f t="shared" si="8"/>
        <v>0</v>
      </c>
      <c r="J52" s="388"/>
      <c r="K52" s="249" t="s">
        <v>33</v>
      </c>
      <c r="L52" s="271"/>
      <c r="M52" s="272"/>
      <c r="N52" s="272"/>
      <c r="O52" s="273"/>
      <c r="P52" s="46">
        <v>0</v>
      </c>
      <c r="Q52" s="255"/>
      <c r="R52" s="284"/>
      <c r="S52" s="272"/>
      <c r="T52" s="272"/>
      <c r="U52" s="273"/>
      <c r="V52" s="46"/>
      <c r="W52" s="47"/>
      <c r="X52" s="271"/>
      <c r="Y52" s="272"/>
      <c r="Z52" s="272"/>
      <c r="AA52" s="273"/>
      <c r="AB52" s="46"/>
      <c r="AC52" s="48"/>
      <c r="AD52" s="284"/>
      <c r="AE52" s="272"/>
      <c r="AF52" s="272"/>
      <c r="AG52" s="303"/>
      <c r="AH52" s="49"/>
      <c r="AI52" s="47"/>
      <c r="AJ52" s="271"/>
      <c r="AK52" s="272"/>
      <c r="AL52" s="272"/>
      <c r="AM52" s="273"/>
      <c r="AN52" s="46"/>
      <c r="AO52" s="50"/>
      <c r="AP52" s="271"/>
      <c r="AQ52" s="272"/>
      <c r="AR52" s="272"/>
      <c r="AS52" s="303"/>
      <c r="AT52" s="49"/>
      <c r="AU52" s="50"/>
      <c r="AV52" s="271"/>
      <c r="AW52" s="272"/>
      <c r="AX52" s="272"/>
      <c r="AY52" s="273"/>
      <c r="AZ52" s="46"/>
      <c r="BA52" s="50"/>
      <c r="BB52" s="271"/>
      <c r="BC52" s="272"/>
      <c r="BD52" s="272"/>
      <c r="BE52" s="303"/>
      <c r="BF52" s="49"/>
      <c r="BG52" s="50"/>
      <c r="BH52" s="271"/>
      <c r="BI52" s="272"/>
      <c r="BJ52" s="272"/>
      <c r="BK52" s="273"/>
      <c r="BL52" s="46"/>
      <c r="BM52" s="50"/>
      <c r="BN52" s="284"/>
      <c r="BO52" s="272"/>
      <c r="BP52" s="272"/>
      <c r="BQ52" s="303"/>
      <c r="BR52" s="49"/>
      <c r="BS52" s="47"/>
      <c r="BT52" s="271"/>
      <c r="BU52" s="272"/>
      <c r="BV52" s="272"/>
      <c r="BW52" s="273"/>
      <c r="BX52" s="46"/>
      <c r="BY52" s="48"/>
      <c r="BZ52" s="284"/>
      <c r="CA52" s="272"/>
      <c r="CB52" s="272"/>
      <c r="CC52" s="273"/>
      <c r="CD52" s="46"/>
      <c r="CE52" s="40"/>
      <c r="CF52" s="17"/>
      <c r="CG52" s="18"/>
      <c r="CH52" s="18"/>
    </row>
    <row r="53" spans="1:86" ht="50.25" customHeight="1" x14ac:dyDescent="0.3">
      <c r="A53" s="462"/>
      <c r="B53" s="245" t="str">
        <f>+B52</f>
        <v>ARL</v>
      </c>
      <c r="C53" s="464"/>
      <c r="D53" s="464"/>
      <c r="E53" s="466"/>
      <c r="F53" s="29"/>
      <c r="G53" s="30" t="str">
        <f t="shared" ref="G53" si="27">+G52</f>
        <v>1.1.3.1</v>
      </c>
      <c r="H53" s="182">
        <f t="shared" si="7"/>
        <v>0</v>
      </c>
      <c r="I53" s="196">
        <f t="shared" si="8"/>
        <v>0</v>
      </c>
      <c r="J53" s="389"/>
      <c r="K53" s="248" t="s">
        <v>34</v>
      </c>
      <c r="L53" s="268"/>
      <c r="M53" s="269"/>
      <c r="N53" s="269"/>
      <c r="O53" s="270"/>
      <c r="P53" s="41">
        <v>0</v>
      </c>
      <c r="Q53" s="254"/>
      <c r="R53" s="283"/>
      <c r="S53" s="269"/>
      <c r="T53" s="269"/>
      <c r="U53" s="270"/>
      <c r="V53" s="41"/>
      <c r="W53" s="42"/>
      <c r="X53" s="268"/>
      <c r="Y53" s="269"/>
      <c r="Z53" s="269"/>
      <c r="AA53" s="270"/>
      <c r="AB53" s="41"/>
      <c r="AC53" s="43"/>
      <c r="AD53" s="283"/>
      <c r="AE53" s="283"/>
      <c r="AF53" s="283"/>
      <c r="AG53" s="286"/>
      <c r="AH53" s="44"/>
      <c r="AI53" s="42"/>
      <c r="AJ53" s="268"/>
      <c r="AK53" s="269"/>
      <c r="AL53" s="269"/>
      <c r="AM53" s="270"/>
      <c r="AN53" s="41"/>
      <c r="AO53" s="45"/>
      <c r="AP53" s="268"/>
      <c r="AQ53" s="269"/>
      <c r="AR53" s="269"/>
      <c r="AS53" s="286"/>
      <c r="AT53" s="44"/>
      <c r="AU53" s="45"/>
      <c r="AV53" s="268"/>
      <c r="AW53" s="269"/>
      <c r="AX53" s="269"/>
      <c r="AY53" s="270"/>
      <c r="AZ53" s="41"/>
      <c r="BA53" s="45"/>
      <c r="BB53" s="268"/>
      <c r="BC53" s="269"/>
      <c r="BD53" s="269"/>
      <c r="BE53" s="286"/>
      <c r="BF53" s="44"/>
      <c r="BG53" s="45"/>
      <c r="BH53" s="268"/>
      <c r="BI53" s="269"/>
      <c r="BJ53" s="269"/>
      <c r="BK53" s="270"/>
      <c r="BL53" s="41"/>
      <c r="BM53" s="45"/>
      <c r="BN53" s="283"/>
      <c r="BO53" s="269"/>
      <c r="BP53" s="269"/>
      <c r="BQ53" s="286"/>
      <c r="BR53" s="44"/>
      <c r="BS53" s="42"/>
      <c r="BT53" s="268"/>
      <c r="BU53" s="269"/>
      <c r="BV53" s="269"/>
      <c r="BW53" s="270"/>
      <c r="BX53" s="41"/>
      <c r="BY53" s="43"/>
      <c r="BZ53" s="283"/>
      <c r="CA53" s="269"/>
      <c r="CB53" s="269"/>
      <c r="CC53" s="270"/>
      <c r="CD53" s="41"/>
      <c r="CE53" s="45"/>
      <c r="CF53" s="17"/>
      <c r="CG53" s="18"/>
      <c r="CH53" s="18"/>
    </row>
    <row r="54" spans="1:86" ht="117.75" customHeight="1" x14ac:dyDescent="0.3">
      <c r="A54" s="462">
        <v>23</v>
      </c>
      <c r="B54" s="245" t="s">
        <v>35</v>
      </c>
      <c r="C54" s="464"/>
      <c r="D54" s="464"/>
      <c r="E54" s="466"/>
      <c r="F54" s="29"/>
      <c r="G54" s="30" t="s">
        <v>80</v>
      </c>
      <c r="H54" s="183">
        <f t="shared" si="7"/>
        <v>0</v>
      </c>
      <c r="I54" s="195">
        <f t="shared" si="8"/>
        <v>0</v>
      </c>
      <c r="J54" s="388"/>
      <c r="K54" s="249" t="s">
        <v>33</v>
      </c>
      <c r="L54" s="268"/>
      <c r="M54" s="269"/>
      <c r="N54" s="269"/>
      <c r="O54" s="270"/>
      <c r="P54" s="46">
        <v>0</v>
      </c>
      <c r="Q54" s="253"/>
      <c r="R54" s="283"/>
      <c r="S54" s="269"/>
      <c r="T54" s="269"/>
      <c r="U54" s="270"/>
      <c r="V54" s="46"/>
      <c r="W54" s="37"/>
      <c r="X54" s="268"/>
      <c r="Y54" s="269"/>
      <c r="Z54" s="269"/>
      <c r="AA54" s="270"/>
      <c r="AB54" s="46"/>
      <c r="AC54" s="38"/>
      <c r="AD54" s="283"/>
      <c r="AE54" s="283"/>
      <c r="AF54" s="283"/>
      <c r="AG54" s="283"/>
      <c r="AH54" s="49"/>
      <c r="AI54" s="37"/>
      <c r="AJ54" s="268"/>
      <c r="AK54" s="269"/>
      <c r="AL54" s="269"/>
      <c r="AM54" s="270"/>
      <c r="AN54" s="46"/>
      <c r="AO54" s="40"/>
      <c r="AP54" s="268"/>
      <c r="AQ54" s="269"/>
      <c r="AR54" s="269"/>
      <c r="AS54" s="286"/>
      <c r="AT54" s="49"/>
      <c r="AU54" s="40"/>
      <c r="AV54" s="268"/>
      <c r="AW54" s="269"/>
      <c r="AX54" s="269"/>
      <c r="AY54" s="270"/>
      <c r="AZ54" s="46"/>
      <c r="BA54" s="40"/>
      <c r="BB54" s="268"/>
      <c r="BC54" s="269"/>
      <c r="BD54" s="269"/>
      <c r="BE54" s="286"/>
      <c r="BF54" s="49"/>
      <c r="BG54" s="40"/>
      <c r="BH54" s="268"/>
      <c r="BI54" s="269"/>
      <c r="BJ54" s="269"/>
      <c r="BK54" s="270"/>
      <c r="BL54" s="46"/>
      <c r="BM54" s="40"/>
      <c r="BN54" s="283"/>
      <c r="BO54" s="269"/>
      <c r="BP54" s="269"/>
      <c r="BQ54" s="286"/>
      <c r="BR54" s="49"/>
      <c r="BS54" s="37"/>
      <c r="BT54" s="268"/>
      <c r="BU54" s="269"/>
      <c r="BV54" s="269"/>
      <c r="BW54" s="270"/>
      <c r="BX54" s="46"/>
      <c r="BY54" s="38"/>
      <c r="BZ54" s="283"/>
      <c r="CA54" s="269"/>
      <c r="CB54" s="269"/>
      <c r="CC54" s="270"/>
      <c r="CD54" s="46"/>
      <c r="CE54" s="40"/>
      <c r="CF54" s="17"/>
      <c r="CG54" s="18"/>
      <c r="CH54" s="18"/>
    </row>
    <row r="55" spans="1:86" ht="117.75" customHeight="1" x14ac:dyDescent="0.3">
      <c r="A55" s="462"/>
      <c r="B55" s="245" t="str">
        <f>+B54</f>
        <v>ARL</v>
      </c>
      <c r="C55" s="464"/>
      <c r="D55" s="464"/>
      <c r="E55" s="466"/>
      <c r="F55" s="29"/>
      <c r="G55" s="30" t="str">
        <f t="shared" ref="G55" si="28">+G54</f>
        <v>1.1.3.1</v>
      </c>
      <c r="H55" s="182">
        <f t="shared" si="7"/>
        <v>0</v>
      </c>
      <c r="I55" s="196">
        <f t="shared" si="8"/>
        <v>0</v>
      </c>
      <c r="J55" s="389"/>
      <c r="K55" s="248" t="s">
        <v>34</v>
      </c>
      <c r="L55" s="268"/>
      <c r="M55" s="269"/>
      <c r="N55" s="269"/>
      <c r="O55" s="270"/>
      <c r="P55" s="41">
        <v>0</v>
      </c>
      <c r="Q55" s="254"/>
      <c r="R55" s="283"/>
      <c r="S55" s="269"/>
      <c r="T55" s="269"/>
      <c r="U55" s="270"/>
      <c r="V55" s="41"/>
      <c r="W55" s="42"/>
      <c r="X55" s="268"/>
      <c r="Y55" s="269"/>
      <c r="Z55" s="269"/>
      <c r="AA55" s="270"/>
      <c r="AB55" s="41"/>
      <c r="AC55" s="43"/>
      <c r="AD55" s="283"/>
      <c r="AE55" s="269"/>
      <c r="AF55" s="269"/>
      <c r="AG55" s="286"/>
      <c r="AH55" s="44"/>
      <c r="AI55" s="42"/>
      <c r="AJ55" s="268"/>
      <c r="AK55" s="269"/>
      <c r="AL55" s="269"/>
      <c r="AM55" s="270"/>
      <c r="AN55" s="41"/>
      <c r="AO55" s="45"/>
      <c r="AP55" s="268"/>
      <c r="AQ55" s="269"/>
      <c r="AR55" s="269"/>
      <c r="AS55" s="286"/>
      <c r="AT55" s="44"/>
      <c r="AU55" s="45"/>
      <c r="AV55" s="268"/>
      <c r="AW55" s="269"/>
      <c r="AX55" s="269"/>
      <c r="AY55" s="270"/>
      <c r="AZ55" s="41"/>
      <c r="BA55" s="45"/>
      <c r="BB55" s="268"/>
      <c r="BC55" s="269"/>
      <c r="BD55" s="269"/>
      <c r="BE55" s="286"/>
      <c r="BF55" s="44"/>
      <c r="BG55" s="45"/>
      <c r="BH55" s="268"/>
      <c r="BI55" s="269"/>
      <c r="BJ55" s="269"/>
      <c r="BK55" s="270"/>
      <c r="BL55" s="41"/>
      <c r="BM55" s="45"/>
      <c r="BN55" s="283"/>
      <c r="BO55" s="269"/>
      <c r="BP55" s="269"/>
      <c r="BQ55" s="286"/>
      <c r="BR55" s="44"/>
      <c r="BS55" s="42"/>
      <c r="BT55" s="268"/>
      <c r="BU55" s="269"/>
      <c r="BV55" s="269"/>
      <c r="BW55" s="270"/>
      <c r="BX55" s="41"/>
      <c r="BY55" s="43"/>
      <c r="BZ55" s="283"/>
      <c r="CA55" s="269"/>
      <c r="CB55" s="269"/>
      <c r="CC55" s="270"/>
      <c r="CD55" s="41"/>
      <c r="CE55" s="45"/>
      <c r="CF55" s="17"/>
      <c r="CG55" s="18"/>
      <c r="CH55" s="18"/>
    </row>
    <row r="56" spans="1:86" ht="51.75" customHeight="1" x14ac:dyDescent="0.3">
      <c r="A56" s="462">
        <v>24</v>
      </c>
      <c r="B56" s="245" t="s">
        <v>35</v>
      </c>
      <c r="C56" s="464"/>
      <c r="D56" s="464"/>
      <c r="E56" s="466"/>
      <c r="F56" s="29"/>
      <c r="G56" s="30" t="s">
        <v>80</v>
      </c>
      <c r="H56" s="183">
        <f t="shared" si="7"/>
        <v>0</v>
      </c>
      <c r="I56" s="195">
        <f t="shared" si="8"/>
        <v>0</v>
      </c>
      <c r="J56" s="388"/>
      <c r="K56" s="249" t="s">
        <v>33</v>
      </c>
      <c r="L56" s="268"/>
      <c r="M56" s="269"/>
      <c r="N56" s="269"/>
      <c r="O56" s="270"/>
      <c r="P56" s="46">
        <v>0</v>
      </c>
      <c r="Q56" s="253"/>
      <c r="R56" s="283"/>
      <c r="S56" s="269"/>
      <c r="T56" s="269"/>
      <c r="U56" s="270"/>
      <c r="V56" s="46"/>
      <c r="W56" s="37"/>
      <c r="X56" s="268"/>
      <c r="Y56" s="269"/>
      <c r="Z56" s="269"/>
      <c r="AA56" s="270"/>
      <c r="AB56" s="46"/>
      <c r="AC56" s="38"/>
      <c r="AD56" s="283"/>
      <c r="AE56" s="269"/>
      <c r="AF56" s="269"/>
      <c r="AG56" s="286"/>
      <c r="AH56" s="49"/>
      <c r="AI56" s="37"/>
      <c r="AJ56" s="268"/>
      <c r="AK56" s="269"/>
      <c r="AL56" s="269"/>
      <c r="AM56" s="270"/>
      <c r="AN56" s="46"/>
      <c r="AO56" s="40"/>
      <c r="AP56" s="271"/>
      <c r="AQ56" s="284"/>
      <c r="AR56" s="284"/>
      <c r="AS56" s="284"/>
      <c r="AT56" s="49"/>
      <c r="AU56" s="40"/>
      <c r="AV56" s="271"/>
      <c r="AW56" s="284"/>
      <c r="AX56" s="284"/>
      <c r="AY56" s="285"/>
      <c r="AZ56" s="46"/>
      <c r="BA56" s="40"/>
      <c r="BB56" s="268"/>
      <c r="BC56" s="269"/>
      <c r="BD56" s="269"/>
      <c r="BE56" s="286"/>
      <c r="BF56" s="49"/>
      <c r="BG56" s="40"/>
      <c r="BH56" s="268"/>
      <c r="BI56" s="269"/>
      <c r="BJ56" s="269"/>
      <c r="BK56" s="270"/>
      <c r="BL56" s="46"/>
      <c r="BM56" s="40"/>
      <c r="BN56" s="283"/>
      <c r="BO56" s="269"/>
      <c r="BP56" s="269"/>
      <c r="BQ56" s="286"/>
      <c r="BR56" s="49"/>
      <c r="BS56" s="37"/>
      <c r="BT56" s="268"/>
      <c r="BU56" s="269"/>
      <c r="BV56" s="269"/>
      <c r="BW56" s="270"/>
      <c r="BX56" s="46"/>
      <c r="BY56" s="38"/>
      <c r="BZ56" s="283"/>
      <c r="CA56" s="269"/>
      <c r="CB56" s="269"/>
      <c r="CC56" s="270"/>
      <c r="CD56" s="46"/>
      <c r="CE56" s="40"/>
      <c r="CF56" s="17"/>
      <c r="CG56" s="18"/>
      <c r="CH56" s="18"/>
    </row>
    <row r="57" spans="1:86" ht="51.75" customHeight="1" x14ac:dyDescent="0.3">
      <c r="A57" s="462"/>
      <c r="B57" s="245" t="str">
        <f>+B56</f>
        <v>ARL</v>
      </c>
      <c r="C57" s="464"/>
      <c r="D57" s="464"/>
      <c r="E57" s="466"/>
      <c r="F57" s="29"/>
      <c r="G57" s="30" t="str">
        <f t="shared" ref="G57" si="29">+G56</f>
        <v>1.1.3.1</v>
      </c>
      <c r="H57" s="182">
        <f t="shared" si="7"/>
        <v>0</v>
      </c>
      <c r="I57" s="196">
        <f t="shared" si="8"/>
        <v>0</v>
      </c>
      <c r="J57" s="389"/>
      <c r="K57" s="248" t="s">
        <v>34</v>
      </c>
      <c r="L57" s="268"/>
      <c r="M57" s="269"/>
      <c r="N57" s="269"/>
      <c r="O57" s="270"/>
      <c r="P57" s="41">
        <v>0</v>
      </c>
      <c r="Q57" s="254"/>
      <c r="R57" s="283"/>
      <c r="S57" s="269"/>
      <c r="T57" s="269"/>
      <c r="U57" s="270"/>
      <c r="V57" s="41"/>
      <c r="W57" s="42"/>
      <c r="X57" s="268"/>
      <c r="Y57" s="269"/>
      <c r="Z57" s="269"/>
      <c r="AA57" s="270"/>
      <c r="AB57" s="41"/>
      <c r="AC57" s="43"/>
      <c r="AD57" s="283"/>
      <c r="AE57" s="269"/>
      <c r="AF57" s="269"/>
      <c r="AG57" s="286"/>
      <c r="AH57" s="44"/>
      <c r="AI57" s="42"/>
      <c r="AJ57" s="268"/>
      <c r="AK57" s="269"/>
      <c r="AL57" s="269"/>
      <c r="AM57" s="270"/>
      <c r="AN57" s="41"/>
      <c r="AO57" s="45"/>
      <c r="AP57" s="268"/>
      <c r="AQ57" s="269"/>
      <c r="AR57" s="269"/>
      <c r="AS57" s="286"/>
      <c r="AT57" s="44"/>
      <c r="AU57" s="45"/>
      <c r="AV57" s="268"/>
      <c r="AW57" s="269"/>
      <c r="AX57" s="269"/>
      <c r="AY57" s="270"/>
      <c r="AZ57" s="41"/>
      <c r="BA57" s="45"/>
      <c r="BB57" s="268"/>
      <c r="BC57" s="269"/>
      <c r="BD57" s="269"/>
      <c r="BE57" s="286"/>
      <c r="BF57" s="44"/>
      <c r="BG57" s="45"/>
      <c r="BH57" s="268"/>
      <c r="BI57" s="269"/>
      <c r="BJ57" s="269"/>
      <c r="BK57" s="270"/>
      <c r="BL57" s="41"/>
      <c r="BM57" s="45"/>
      <c r="BN57" s="283"/>
      <c r="BO57" s="269"/>
      <c r="BP57" s="269"/>
      <c r="BQ57" s="286"/>
      <c r="BR57" s="44"/>
      <c r="BS57" s="42"/>
      <c r="BT57" s="268"/>
      <c r="BU57" s="269"/>
      <c r="BV57" s="269"/>
      <c r="BW57" s="270"/>
      <c r="BX57" s="41"/>
      <c r="BY57" s="43"/>
      <c r="BZ57" s="283"/>
      <c r="CA57" s="269"/>
      <c r="CB57" s="269"/>
      <c r="CC57" s="270"/>
      <c r="CD57" s="41"/>
      <c r="CE57" s="45"/>
      <c r="CF57" s="17"/>
      <c r="CG57" s="18"/>
      <c r="CH57" s="18"/>
    </row>
    <row r="58" spans="1:86" ht="62.25" customHeight="1" x14ac:dyDescent="0.3">
      <c r="A58" s="462">
        <v>25</v>
      </c>
      <c r="B58" s="245" t="s">
        <v>35</v>
      </c>
      <c r="C58" s="464"/>
      <c r="D58" s="464"/>
      <c r="E58" s="466"/>
      <c r="F58" s="29"/>
      <c r="G58" s="30" t="s">
        <v>80</v>
      </c>
      <c r="H58" s="183">
        <f t="shared" si="7"/>
        <v>0</v>
      </c>
      <c r="I58" s="195">
        <f t="shared" si="8"/>
        <v>0</v>
      </c>
      <c r="J58" s="388"/>
      <c r="K58" s="249" t="s">
        <v>33</v>
      </c>
      <c r="L58" s="268"/>
      <c r="M58" s="269"/>
      <c r="N58" s="269"/>
      <c r="O58" s="270"/>
      <c r="P58" s="46">
        <v>0</v>
      </c>
      <c r="Q58" s="253"/>
      <c r="R58" s="283"/>
      <c r="S58" s="269"/>
      <c r="T58" s="269"/>
      <c r="U58" s="270"/>
      <c r="V58" s="46"/>
      <c r="W58" s="37"/>
      <c r="X58" s="268"/>
      <c r="Y58" s="269"/>
      <c r="Z58" s="269"/>
      <c r="AA58" s="270"/>
      <c r="AB58" s="46"/>
      <c r="AC58" s="38"/>
      <c r="AD58" s="283"/>
      <c r="AE58" s="269"/>
      <c r="AF58" s="269"/>
      <c r="AG58" s="286"/>
      <c r="AH58" s="49"/>
      <c r="AI58" s="37"/>
      <c r="AJ58" s="268"/>
      <c r="AK58" s="269"/>
      <c r="AL58" s="269"/>
      <c r="AM58" s="270"/>
      <c r="AN58" s="46"/>
      <c r="AO58" s="40"/>
      <c r="AP58" s="268"/>
      <c r="AQ58" s="269"/>
      <c r="AR58" s="269"/>
      <c r="AS58" s="286"/>
      <c r="AT58" s="49"/>
      <c r="AU58" s="40"/>
      <c r="AV58" s="268"/>
      <c r="AW58" s="269"/>
      <c r="AX58" s="269"/>
      <c r="AY58" s="270"/>
      <c r="AZ58" s="46"/>
      <c r="BA58" s="40"/>
      <c r="BB58" s="268"/>
      <c r="BC58" s="269"/>
      <c r="BD58" s="269"/>
      <c r="BE58" s="286"/>
      <c r="BF58" s="49"/>
      <c r="BG58" s="40"/>
      <c r="BH58" s="268"/>
      <c r="BI58" s="269"/>
      <c r="BJ58" s="269"/>
      <c r="BK58" s="270"/>
      <c r="BL58" s="46"/>
      <c r="BM58" s="40"/>
      <c r="BN58" s="283"/>
      <c r="BO58" s="269"/>
      <c r="BP58" s="269"/>
      <c r="BQ58" s="286"/>
      <c r="BR58" s="49"/>
      <c r="BS58" s="37"/>
      <c r="BT58" s="268"/>
      <c r="BU58" s="269"/>
      <c r="BV58" s="269"/>
      <c r="BW58" s="270"/>
      <c r="BX58" s="46"/>
      <c r="BY58" s="38"/>
      <c r="BZ58" s="283"/>
      <c r="CA58" s="269"/>
      <c r="CB58" s="269"/>
      <c r="CC58" s="270"/>
      <c r="CD58" s="46"/>
      <c r="CE58" s="40"/>
      <c r="CF58" s="17"/>
      <c r="CG58" s="18"/>
      <c r="CH58" s="18"/>
    </row>
    <row r="59" spans="1:86" ht="62.25" customHeight="1" x14ac:dyDescent="0.3">
      <c r="A59" s="462"/>
      <c r="B59" s="245" t="str">
        <f>+B58</f>
        <v>ARL</v>
      </c>
      <c r="C59" s="464"/>
      <c r="D59" s="464"/>
      <c r="E59" s="466"/>
      <c r="F59" s="29"/>
      <c r="G59" s="30" t="str">
        <f t="shared" ref="G59" si="30">+G58</f>
        <v>1.1.3.1</v>
      </c>
      <c r="H59" s="182">
        <f t="shared" si="7"/>
        <v>0</v>
      </c>
      <c r="I59" s="196">
        <f t="shared" si="8"/>
        <v>0</v>
      </c>
      <c r="J59" s="389"/>
      <c r="K59" s="248" t="s">
        <v>34</v>
      </c>
      <c r="L59" s="268"/>
      <c r="M59" s="269"/>
      <c r="N59" s="269"/>
      <c r="O59" s="270"/>
      <c r="P59" s="41">
        <v>0</v>
      </c>
      <c r="Q59" s="254"/>
      <c r="R59" s="283"/>
      <c r="S59" s="269"/>
      <c r="T59" s="269"/>
      <c r="U59" s="270"/>
      <c r="V59" s="41"/>
      <c r="W59" s="42"/>
      <c r="X59" s="268"/>
      <c r="Y59" s="269"/>
      <c r="Z59" s="269"/>
      <c r="AA59" s="270"/>
      <c r="AB59" s="41"/>
      <c r="AC59" s="43"/>
      <c r="AD59" s="283"/>
      <c r="AE59" s="269"/>
      <c r="AF59" s="269"/>
      <c r="AG59" s="286"/>
      <c r="AH59" s="44"/>
      <c r="AI59" s="42"/>
      <c r="AJ59" s="268"/>
      <c r="AK59" s="269"/>
      <c r="AL59" s="269"/>
      <c r="AM59" s="270"/>
      <c r="AN59" s="41"/>
      <c r="AO59" s="45"/>
      <c r="AP59" s="268"/>
      <c r="AQ59" s="269"/>
      <c r="AR59" s="269"/>
      <c r="AS59" s="286"/>
      <c r="AT59" s="44"/>
      <c r="AU59" s="45"/>
      <c r="AV59" s="268"/>
      <c r="AW59" s="269"/>
      <c r="AX59" s="269"/>
      <c r="AY59" s="270"/>
      <c r="AZ59" s="41"/>
      <c r="BA59" s="45"/>
      <c r="BB59" s="268"/>
      <c r="BC59" s="269"/>
      <c r="BD59" s="269"/>
      <c r="BE59" s="286"/>
      <c r="BF59" s="44"/>
      <c r="BG59" s="45"/>
      <c r="BH59" s="268"/>
      <c r="BI59" s="269"/>
      <c r="BJ59" s="269"/>
      <c r="BK59" s="270"/>
      <c r="BL59" s="41"/>
      <c r="BM59" s="45"/>
      <c r="BN59" s="283"/>
      <c r="BO59" s="269"/>
      <c r="BP59" s="269"/>
      <c r="BQ59" s="286"/>
      <c r="BR59" s="44"/>
      <c r="BS59" s="42"/>
      <c r="BT59" s="268"/>
      <c r="BU59" s="269"/>
      <c r="BV59" s="269"/>
      <c r="BW59" s="270"/>
      <c r="BX59" s="41"/>
      <c r="BY59" s="43"/>
      <c r="BZ59" s="283"/>
      <c r="CA59" s="269"/>
      <c r="CB59" s="269"/>
      <c r="CC59" s="270"/>
      <c r="CD59" s="41"/>
      <c r="CE59" s="45"/>
      <c r="CF59" s="17"/>
      <c r="CG59" s="18"/>
      <c r="CH59" s="18"/>
    </row>
    <row r="60" spans="1:86" ht="56.25" customHeight="1" x14ac:dyDescent="0.3">
      <c r="A60" s="462">
        <v>26</v>
      </c>
      <c r="B60" s="245" t="s">
        <v>35</v>
      </c>
      <c r="C60" s="464"/>
      <c r="D60" s="464"/>
      <c r="E60" s="466"/>
      <c r="F60" s="29"/>
      <c r="G60" s="30" t="s">
        <v>80</v>
      </c>
      <c r="H60" s="183">
        <f t="shared" si="7"/>
        <v>0</v>
      </c>
      <c r="I60" s="195">
        <f t="shared" si="8"/>
        <v>0</v>
      </c>
      <c r="J60" s="388"/>
      <c r="K60" s="249" t="s">
        <v>33</v>
      </c>
      <c r="L60" s="268"/>
      <c r="M60" s="269"/>
      <c r="N60" s="269"/>
      <c r="O60" s="270"/>
      <c r="P60" s="46">
        <v>0</v>
      </c>
      <c r="Q60" s="253"/>
      <c r="R60" s="283"/>
      <c r="S60" s="269"/>
      <c r="T60" s="269"/>
      <c r="U60" s="270"/>
      <c r="V60" s="46"/>
      <c r="W60" s="37"/>
      <c r="X60" s="300"/>
      <c r="Y60" s="269"/>
      <c r="Z60" s="269"/>
      <c r="AA60" s="270"/>
      <c r="AB60" s="46"/>
      <c r="AC60" s="38"/>
      <c r="AD60" s="283"/>
      <c r="AE60" s="269"/>
      <c r="AF60" s="269"/>
      <c r="AG60" s="286"/>
      <c r="AH60" s="49"/>
      <c r="AI60" s="37"/>
      <c r="AJ60" s="268"/>
      <c r="AK60" s="269"/>
      <c r="AL60" s="269"/>
      <c r="AM60" s="270"/>
      <c r="AN60" s="46"/>
      <c r="AO60" s="40"/>
      <c r="AP60" s="268"/>
      <c r="AQ60" s="269"/>
      <c r="AR60" s="269"/>
      <c r="AS60" s="286"/>
      <c r="AT60" s="49"/>
      <c r="AU60" s="40"/>
      <c r="AV60" s="268"/>
      <c r="AW60" s="269"/>
      <c r="AX60" s="269"/>
      <c r="AY60" s="270"/>
      <c r="AZ60" s="46"/>
      <c r="BA60" s="40"/>
      <c r="BB60" s="268"/>
      <c r="BC60" s="269"/>
      <c r="BD60" s="269"/>
      <c r="BE60" s="286"/>
      <c r="BF60" s="49"/>
      <c r="BG60" s="40"/>
      <c r="BH60" s="268"/>
      <c r="BI60" s="269"/>
      <c r="BJ60" s="269"/>
      <c r="BK60" s="270"/>
      <c r="BL60" s="46"/>
      <c r="BM60" s="40"/>
      <c r="BN60" s="283"/>
      <c r="BO60" s="269"/>
      <c r="BP60" s="269"/>
      <c r="BQ60" s="286"/>
      <c r="BR60" s="49"/>
      <c r="BS60" s="37"/>
      <c r="BT60" s="268"/>
      <c r="BU60" s="269"/>
      <c r="BV60" s="269"/>
      <c r="BW60" s="270"/>
      <c r="BX60" s="46"/>
      <c r="BY60" s="38"/>
      <c r="BZ60" s="283"/>
      <c r="CA60" s="269"/>
      <c r="CB60" s="269"/>
      <c r="CC60" s="270"/>
      <c r="CD60" s="46"/>
      <c r="CE60" s="40"/>
      <c r="CF60" s="17"/>
      <c r="CG60" s="18"/>
      <c r="CH60" s="18"/>
    </row>
    <row r="61" spans="1:86" ht="56.25" customHeight="1" x14ac:dyDescent="0.3">
      <c r="A61" s="462"/>
      <c r="B61" s="245" t="str">
        <f>+B60</f>
        <v>ARL</v>
      </c>
      <c r="C61" s="464"/>
      <c r="D61" s="464"/>
      <c r="E61" s="466"/>
      <c r="F61" s="29"/>
      <c r="G61" s="30" t="str">
        <f t="shared" ref="G61" si="31">+G60</f>
        <v>1.1.3.1</v>
      </c>
      <c r="H61" s="182">
        <f t="shared" si="7"/>
        <v>0</v>
      </c>
      <c r="I61" s="196">
        <f t="shared" si="8"/>
        <v>0</v>
      </c>
      <c r="J61" s="389"/>
      <c r="K61" s="248" t="s">
        <v>34</v>
      </c>
      <c r="L61" s="268"/>
      <c r="M61" s="269"/>
      <c r="N61" s="269"/>
      <c r="O61" s="270"/>
      <c r="P61" s="41">
        <v>0</v>
      </c>
      <c r="Q61" s="254"/>
      <c r="R61" s="283"/>
      <c r="S61" s="269"/>
      <c r="T61" s="269"/>
      <c r="U61" s="270"/>
      <c r="V61" s="41"/>
      <c r="W61" s="42"/>
      <c r="X61" s="268"/>
      <c r="Y61" s="269"/>
      <c r="Z61" s="269"/>
      <c r="AA61" s="270"/>
      <c r="AB61" s="41"/>
      <c r="AC61" s="43"/>
      <c r="AD61" s="283"/>
      <c r="AE61" s="283"/>
      <c r="AF61" s="283"/>
      <c r="AG61" s="283"/>
      <c r="AH61" s="44"/>
      <c r="AI61" s="42"/>
      <c r="AJ61" s="268"/>
      <c r="AK61" s="269"/>
      <c r="AL61" s="269"/>
      <c r="AM61" s="270"/>
      <c r="AN61" s="41"/>
      <c r="AO61" s="45"/>
      <c r="AP61" s="268"/>
      <c r="AQ61" s="269"/>
      <c r="AR61" s="269"/>
      <c r="AS61" s="286"/>
      <c r="AT61" s="44"/>
      <c r="AU61" s="45"/>
      <c r="AV61" s="268"/>
      <c r="AW61" s="269"/>
      <c r="AX61" s="269"/>
      <c r="AY61" s="270"/>
      <c r="AZ61" s="41"/>
      <c r="BA61" s="45"/>
      <c r="BB61" s="268"/>
      <c r="BC61" s="269"/>
      <c r="BD61" s="269"/>
      <c r="BE61" s="286"/>
      <c r="BF61" s="44"/>
      <c r="BG61" s="45"/>
      <c r="BH61" s="268"/>
      <c r="BI61" s="269"/>
      <c r="BJ61" s="269"/>
      <c r="BK61" s="270"/>
      <c r="BL61" s="41"/>
      <c r="BM61" s="45"/>
      <c r="BN61" s="283"/>
      <c r="BO61" s="283"/>
      <c r="BP61" s="283"/>
      <c r="BQ61" s="283"/>
      <c r="BR61" s="44"/>
      <c r="BS61" s="42"/>
      <c r="BT61" s="268"/>
      <c r="BU61" s="283"/>
      <c r="BV61" s="283"/>
      <c r="BW61" s="274"/>
      <c r="BX61" s="41"/>
      <c r="BY61" s="43"/>
      <c r="BZ61" s="283"/>
      <c r="CA61" s="269"/>
      <c r="CB61" s="269"/>
      <c r="CC61" s="270"/>
      <c r="CD61" s="41"/>
      <c r="CE61" s="45"/>
      <c r="CF61" s="17"/>
      <c r="CG61" s="18"/>
      <c r="CH61" s="18"/>
    </row>
    <row r="62" spans="1:86" ht="68.25" customHeight="1" x14ac:dyDescent="0.3">
      <c r="A62" s="462">
        <v>27</v>
      </c>
      <c r="B62" s="245" t="s">
        <v>35</v>
      </c>
      <c r="C62" s="464"/>
      <c r="D62" s="464"/>
      <c r="E62" s="466"/>
      <c r="F62" s="29"/>
      <c r="G62" s="30" t="s">
        <v>80</v>
      </c>
      <c r="H62" s="183">
        <f t="shared" si="7"/>
        <v>0</v>
      </c>
      <c r="I62" s="195">
        <f t="shared" si="8"/>
        <v>0</v>
      </c>
      <c r="J62" s="388"/>
      <c r="K62" s="249" t="s">
        <v>33</v>
      </c>
      <c r="L62" s="268"/>
      <c r="M62" s="269"/>
      <c r="N62" s="269"/>
      <c r="O62" s="270"/>
      <c r="P62" s="46">
        <v>0</v>
      </c>
      <c r="Q62" s="253"/>
      <c r="R62" s="283"/>
      <c r="S62" s="269"/>
      <c r="T62" s="269"/>
      <c r="U62" s="270"/>
      <c r="V62" s="46"/>
      <c r="W62" s="37"/>
      <c r="X62" s="268"/>
      <c r="Y62" s="269"/>
      <c r="Z62" s="269"/>
      <c r="AA62" s="270"/>
      <c r="AB62" s="46"/>
      <c r="AC62" s="38"/>
      <c r="AD62" s="283"/>
      <c r="AE62" s="283"/>
      <c r="AF62" s="283"/>
      <c r="AG62" s="283"/>
      <c r="AH62" s="49"/>
      <c r="AI62" s="37"/>
      <c r="AJ62" s="268"/>
      <c r="AK62" s="269"/>
      <c r="AL62" s="269"/>
      <c r="AM62" s="270"/>
      <c r="AN62" s="46"/>
      <c r="AO62" s="40"/>
      <c r="AP62" s="268"/>
      <c r="AQ62" s="269"/>
      <c r="AR62" s="269"/>
      <c r="AS62" s="286"/>
      <c r="AT62" s="49"/>
      <c r="AU62" s="40"/>
      <c r="AV62" s="268"/>
      <c r="AW62" s="269"/>
      <c r="AX62" s="269"/>
      <c r="AY62" s="270"/>
      <c r="AZ62" s="46"/>
      <c r="BA62" s="40"/>
      <c r="BB62" s="268"/>
      <c r="BC62" s="269"/>
      <c r="BD62" s="269"/>
      <c r="BE62" s="286"/>
      <c r="BF62" s="49"/>
      <c r="BG62" s="40"/>
      <c r="BH62" s="268"/>
      <c r="BI62" s="269"/>
      <c r="BJ62" s="269"/>
      <c r="BK62" s="270"/>
      <c r="BL62" s="46"/>
      <c r="BM62" s="40"/>
      <c r="BN62" s="283"/>
      <c r="BO62" s="283"/>
      <c r="BP62" s="283"/>
      <c r="BQ62" s="283"/>
      <c r="BR62" s="49"/>
      <c r="BS62" s="37"/>
      <c r="BT62" s="268"/>
      <c r="BU62" s="283"/>
      <c r="BV62" s="283"/>
      <c r="BW62" s="274"/>
      <c r="BX62" s="46"/>
      <c r="BY62" s="38"/>
      <c r="BZ62" s="283"/>
      <c r="CA62" s="269"/>
      <c r="CB62" s="269"/>
      <c r="CC62" s="270"/>
      <c r="CD62" s="46"/>
      <c r="CE62" s="40"/>
      <c r="CF62" s="17"/>
      <c r="CG62" s="18"/>
      <c r="CH62" s="18"/>
    </row>
    <row r="63" spans="1:86" ht="68.25" customHeight="1" x14ac:dyDescent="0.3">
      <c r="A63" s="462"/>
      <c r="B63" s="245" t="str">
        <f>+B62</f>
        <v>ARL</v>
      </c>
      <c r="C63" s="464"/>
      <c r="D63" s="464"/>
      <c r="E63" s="466"/>
      <c r="F63" s="29"/>
      <c r="G63" s="30" t="str">
        <f t="shared" ref="G63" si="32">+G62</f>
        <v>1.1.3.1</v>
      </c>
      <c r="H63" s="182">
        <f t="shared" si="7"/>
        <v>0</v>
      </c>
      <c r="I63" s="196">
        <f t="shared" si="8"/>
        <v>0</v>
      </c>
      <c r="J63" s="389"/>
      <c r="K63" s="248" t="s">
        <v>34</v>
      </c>
      <c r="L63" s="268"/>
      <c r="M63" s="269"/>
      <c r="N63" s="269"/>
      <c r="O63" s="270"/>
      <c r="P63" s="41">
        <v>0</v>
      </c>
      <c r="Q63" s="254"/>
      <c r="R63" s="283"/>
      <c r="S63" s="269"/>
      <c r="T63" s="269"/>
      <c r="U63" s="270"/>
      <c r="V63" s="41"/>
      <c r="W63" s="42"/>
      <c r="X63" s="268"/>
      <c r="Y63" s="269"/>
      <c r="Z63" s="269"/>
      <c r="AA63" s="270"/>
      <c r="AB63" s="41"/>
      <c r="AC63" s="43"/>
      <c r="AD63" s="283"/>
      <c r="AE63" s="269"/>
      <c r="AF63" s="269"/>
      <c r="AG63" s="286"/>
      <c r="AH63" s="44"/>
      <c r="AI63" s="42"/>
      <c r="AJ63" s="268"/>
      <c r="AK63" s="269"/>
      <c r="AL63" s="269"/>
      <c r="AM63" s="270"/>
      <c r="AN63" s="41"/>
      <c r="AO63" s="45"/>
      <c r="AP63" s="268"/>
      <c r="AQ63" s="269"/>
      <c r="AR63" s="269"/>
      <c r="AS63" s="286"/>
      <c r="AT63" s="44"/>
      <c r="AU63" s="45"/>
      <c r="AV63" s="268"/>
      <c r="AW63" s="269"/>
      <c r="AX63" s="269"/>
      <c r="AY63" s="270"/>
      <c r="AZ63" s="41"/>
      <c r="BA63" s="45"/>
      <c r="BB63" s="268"/>
      <c r="BC63" s="269"/>
      <c r="BD63" s="269"/>
      <c r="BE63" s="286"/>
      <c r="BF63" s="44"/>
      <c r="BG63" s="45"/>
      <c r="BH63" s="268"/>
      <c r="BI63" s="269"/>
      <c r="BJ63" s="269"/>
      <c r="BK63" s="270"/>
      <c r="BL63" s="41"/>
      <c r="BM63" s="45"/>
      <c r="BN63" s="283"/>
      <c r="BO63" s="269"/>
      <c r="BP63" s="269"/>
      <c r="BQ63" s="286"/>
      <c r="BR63" s="44"/>
      <c r="BS63" s="42"/>
      <c r="BT63" s="268"/>
      <c r="BU63" s="269"/>
      <c r="BV63" s="269"/>
      <c r="BW63" s="270"/>
      <c r="BX63" s="41"/>
      <c r="BY63" s="43"/>
      <c r="BZ63" s="283"/>
      <c r="CA63" s="269"/>
      <c r="CB63" s="269"/>
      <c r="CC63" s="270"/>
      <c r="CD63" s="41"/>
      <c r="CE63" s="45"/>
      <c r="CF63" s="17"/>
      <c r="CG63" s="18"/>
      <c r="CH63" s="18"/>
    </row>
    <row r="64" spans="1:86" ht="54" customHeight="1" x14ac:dyDescent="0.3">
      <c r="A64" s="462">
        <v>28</v>
      </c>
      <c r="B64" s="245" t="s">
        <v>35</v>
      </c>
      <c r="C64" s="464"/>
      <c r="D64" s="464"/>
      <c r="E64" s="466"/>
      <c r="F64" s="29"/>
      <c r="G64" s="30" t="s">
        <v>80</v>
      </c>
      <c r="H64" s="183">
        <f t="shared" si="7"/>
        <v>0</v>
      </c>
      <c r="I64" s="195">
        <f t="shared" si="8"/>
        <v>0</v>
      </c>
      <c r="J64" s="388"/>
      <c r="K64" s="249" t="s">
        <v>33</v>
      </c>
      <c r="L64" s="268"/>
      <c r="M64" s="269"/>
      <c r="N64" s="269"/>
      <c r="O64" s="270"/>
      <c r="P64" s="46">
        <v>0</v>
      </c>
      <c r="Q64" s="253"/>
      <c r="R64" s="283"/>
      <c r="S64" s="269"/>
      <c r="T64" s="269"/>
      <c r="U64" s="270"/>
      <c r="V64" s="46"/>
      <c r="W64" s="37"/>
      <c r="X64" s="268"/>
      <c r="Y64" s="269"/>
      <c r="Z64" s="269"/>
      <c r="AA64" s="270"/>
      <c r="AB64" s="46"/>
      <c r="AC64" s="38"/>
      <c r="AD64" s="283"/>
      <c r="AE64" s="269"/>
      <c r="AF64" s="269"/>
      <c r="AG64" s="286"/>
      <c r="AH64" s="49"/>
      <c r="AI64" s="37"/>
      <c r="AJ64" s="268"/>
      <c r="AK64" s="269"/>
      <c r="AL64" s="269"/>
      <c r="AM64" s="270"/>
      <c r="AN64" s="46"/>
      <c r="AO64" s="40"/>
      <c r="AP64" s="268"/>
      <c r="AQ64" s="269"/>
      <c r="AR64" s="269"/>
      <c r="AS64" s="286"/>
      <c r="AT64" s="49"/>
      <c r="AU64" s="40"/>
      <c r="AV64" s="268"/>
      <c r="AW64" s="269"/>
      <c r="AX64" s="269"/>
      <c r="AY64" s="270"/>
      <c r="AZ64" s="46"/>
      <c r="BA64" s="40"/>
      <c r="BB64" s="268"/>
      <c r="BC64" s="269"/>
      <c r="BD64" s="269"/>
      <c r="BE64" s="286"/>
      <c r="BF64" s="49"/>
      <c r="BG64" s="40"/>
      <c r="BH64" s="268"/>
      <c r="BI64" s="269"/>
      <c r="BJ64" s="269"/>
      <c r="BK64" s="270"/>
      <c r="BL64" s="46"/>
      <c r="BM64" s="40"/>
      <c r="BN64" s="283"/>
      <c r="BO64" s="269"/>
      <c r="BP64" s="269"/>
      <c r="BQ64" s="286"/>
      <c r="BR64" s="49"/>
      <c r="BS64" s="37"/>
      <c r="BT64" s="268"/>
      <c r="BU64" s="269"/>
      <c r="BV64" s="269"/>
      <c r="BW64" s="270"/>
      <c r="BX64" s="46"/>
      <c r="BY64" s="38"/>
      <c r="BZ64" s="283"/>
      <c r="CA64" s="269"/>
      <c r="CB64" s="269"/>
      <c r="CC64" s="270"/>
      <c r="CD64" s="46"/>
      <c r="CE64" s="40"/>
      <c r="CF64" s="17"/>
      <c r="CG64" s="18"/>
      <c r="CH64" s="18"/>
    </row>
    <row r="65" spans="1:86" ht="54" customHeight="1" x14ac:dyDescent="0.3">
      <c r="A65" s="462"/>
      <c r="B65" s="245" t="str">
        <f>+B64</f>
        <v>ARL</v>
      </c>
      <c r="C65" s="464"/>
      <c r="D65" s="464"/>
      <c r="E65" s="466"/>
      <c r="F65" s="29"/>
      <c r="G65" s="30" t="str">
        <f t="shared" ref="G65" si="33">+G64</f>
        <v>1.1.3.1</v>
      </c>
      <c r="H65" s="182">
        <f t="shared" si="7"/>
        <v>0</v>
      </c>
      <c r="I65" s="196">
        <f t="shared" si="8"/>
        <v>0</v>
      </c>
      <c r="J65" s="389"/>
      <c r="K65" s="248" t="s">
        <v>34</v>
      </c>
      <c r="L65" s="268"/>
      <c r="M65" s="269"/>
      <c r="N65" s="269"/>
      <c r="O65" s="270"/>
      <c r="P65" s="41">
        <v>0</v>
      </c>
      <c r="Q65" s="254"/>
      <c r="R65" s="283"/>
      <c r="S65" s="269"/>
      <c r="T65" s="269"/>
      <c r="U65" s="270"/>
      <c r="V65" s="41"/>
      <c r="W65" s="42"/>
      <c r="X65" s="268"/>
      <c r="Y65" s="269"/>
      <c r="Z65" s="269"/>
      <c r="AA65" s="270"/>
      <c r="AB65" s="41"/>
      <c r="AC65" s="43"/>
      <c r="AD65" s="283"/>
      <c r="AE65" s="269"/>
      <c r="AF65" s="269"/>
      <c r="AG65" s="286"/>
      <c r="AH65" s="44"/>
      <c r="AI65" s="42"/>
      <c r="AJ65" s="268"/>
      <c r="AK65" s="269"/>
      <c r="AL65" s="269"/>
      <c r="AM65" s="270"/>
      <c r="AN65" s="41"/>
      <c r="AO65" s="45"/>
      <c r="AP65" s="268"/>
      <c r="AQ65" s="269"/>
      <c r="AR65" s="269"/>
      <c r="AS65" s="286"/>
      <c r="AT65" s="44"/>
      <c r="AU65" s="45"/>
      <c r="AV65" s="268"/>
      <c r="AW65" s="269"/>
      <c r="AX65" s="269"/>
      <c r="AY65" s="270"/>
      <c r="AZ65" s="41"/>
      <c r="BA65" s="45"/>
      <c r="BB65" s="268"/>
      <c r="BC65" s="269"/>
      <c r="BD65" s="269"/>
      <c r="BE65" s="286"/>
      <c r="BF65" s="44"/>
      <c r="BG65" s="45"/>
      <c r="BH65" s="268"/>
      <c r="BI65" s="269"/>
      <c r="BJ65" s="269"/>
      <c r="BK65" s="270"/>
      <c r="BL65" s="41"/>
      <c r="BM65" s="45"/>
      <c r="BN65" s="283"/>
      <c r="BO65" s="269"/>
      <c r="BP65" s="269"/>
      <c r="BQ65" s="286"/>
      <c r="BR65" s="44"/>
      <c r="BS65" s="42"/>
      <c r="BT65" s="268"/>
      <c r="BU65" s="269"/>
      <c r="BV65" s="269"/>
      <c r="BW65" s="270"/>
      <c r="BX65" s="41"/>
      <c r="BY65" s="43"/>
      <c r="BZ65" s="283"/>
      <c r="CA65" s="269"/>
      <c r="CB65" s="269"/>
      <c r="CC65" s="270"/>
      <c r="CD65" s="41"/>
      <c r="CE65" s="45"/>
      <c r="CF65" s="17"/>
      <c r="CG65" s="18"/>
      <c r="CH65" s="18"/>
    </row>
    <row r="66" spans="1:86" ht="94.5" customHeight="1" x14ac:dyDescent="0.3">
      <c r="A66" s="462">
        <v>29</v>
      </c>
      <c r="B66" s="245" t="s">
        <v>35</v>
      </c>
      <c r="C66" s="464"/>
      <c r="D66" s="464"/>
      <c r="E66" s="466"/>
      <c r="F66" s="29"/>
      <c r="G66" s="30" t="s">
        <v>85</v>
      </c>
      <c r="H66" s="183">
        <f t="shared" si="7"/>
        <v>0</v>
      </c>
      <c r="I66" s="195">
        <f t="shared" si="8"/>
        <v>0</v>
      </c>
      <c r="J66" s="388"/>
      <c r="K66" s="249" t="s">
        <v>33</v>
      </c>
      <c r="L66" s="268"/>
      <c r="M66" s="269"/>
      <c r="N66" s="269"/>
      <c r="O66" s="270"/>
      <c r="P66" s="46">
        <v>0</v>
      </c>
      <c r="Q66" s="253"/>
      <c r="R66" s="283"/>
      <c r="S66" s="269"/>
      <c r="T66" s="269"/>
      <c r="U66" s="270"/>
      <c r="V66" s="46"/>
      <c r="W66" s="37"/>
      <c r="X66" s="268"/>
      <c r="Y66" s="269"/>
      <c r="Z66" s="269"/>
      <c r="AA66" s="270"/>
      <c r="AB66" s="46"/>
      <c r="AC66" s="38"/>
      <c r="AD66" s="283"/>
      <c r="AE66" s="269"/>
      <c r="AF66" s="269"/>
      <c r="AG66" s="286"/>
      <c r="AH66" s="49"/>
      <c r="AI66" s="37"/>
      <c r="AJ66" s="268"/>
      <c r="AK66" s="269"/>
      <c r="AL66" s="269"/>
      <c r="AM66" s="270"/>
      <c r="AN66" s="46"/>
      <c r="AO66" s="40"/>
      <c r="AP66" s="268"/>
      <c r="AQ66" s="269"/>
      <c r="AR66" s="269"/>
      <c r="AS66" s="286"/>
      <c r="AT66" s="49"/>
      <c r="AU66" s="40"/>
      <c r="AV66" s="268"/>
      <c r="AW66" s="269"/>
      <c r="AX66" s="269"/>
      <c r="AY66" s="270"/>
      <c r="AZ66" s="46"/>
      <c r="BA66" s="40"/>
      <c r="BB66" s="268"/>
      <c r="BC66" s="269"/>
      <c r="BD66" s="269"/>
      <c r="BE66" s="286"/>
      <c r="BF66" s="49"/>
      <c r="BG66" s="40"/>
      <c r="BH66" s="268"/>
      <c r="BI66" s="269"/>
      <c r="BJ66" s="269"/>
      <c r="BK66" s="270"/>
      <c r="BL66" s="46"/>
      <c r="BM66" s="40"/>
      <c r="BN66" s="283"/>
      <c r="BO66" s="269"/>
      <c r="BP66" s="269"/>
      <c r="BQ66" s="286"/>
      <c r="BR66" s="49"/>
      <c r="BS66" s="37"/>
      <c r="BT66" s="268"/>
      <c r="BU66" s="269"/>
      <c r="BV66" s="269"/>
      <c r="BW66" s="270"/>
      <c r="BX66" s="46"/>
      <c r="BY66" s="38"/>
      <c r="BZ66" s="283"/>
      <c r="CA66" s="269"/>
      <c r="CB66" s="269"/>
      <c r="CC66" s="270"/>
      <c r="CD66" s="46"/>
      <c r="CE66" s="40"/>
      <c r="CF66" s="17"/>
      <c r="CG66" s="18"/>
      <c r="CH66" s="18"/>
    </row>
    <row r="67" spans="1:86" ht="94.5" customHeight="1" x14ac:dyDescent="0.3">
      <c r="A67" s="462"/>
      <c r="B67" s="245" t="str">
        <f>+B66</f>
        <v>ARL</v>
      </c>
      <c r="C67" s="464"/>
      <c r="D67" s="464"/>
      <c r="E67" s="466"/>
      <c r="F67" s="29"/>
      <c r="G67" s="30" t="str">
        <f t="shared" ref="G67" si="34">+G66</f>
        <v>1.1.3.5</v>
      </c>
      <c r="H67" s="182">
        <f t="shared" si="7"/>
        <v>0</v>
      </c>
      <c r="I67" s="196">
        <f t="shared" si="8"/>
        <v>0</v>
      </c>
      <c r="J67" s="389"/>
      <c r="K67" s="248" t="s">
        <v>34</v>
      </c>
      <c r="L67" s="268"/>
      <c r="M67" s="269"/>
      <c r="N67" s="269"/>
      <c r="O67" s="270"/>
      <c r="P67" s="41">
        <v>0</v>
      </c>
      <c r="Q67" s="254"/>
      <c r="R67" s="283"/>
      <c r="S67" s="269"/>
      <c r="T67" s="269"/>
      <c r="U67" s="270"/>
      <c r="V67" s="41"/>
      <c r="W67" s="42"/>
      <c r="X67" s="268"/>
      <c r="Y67" s="269"/>
      <c r="Z67" s="269"/>
      <c r="AA67" s="270"/>
      <c r="AB67" s="41"/>
      <c r="AC67" s="43"/>
      <c r="AD67" s="283"/>
      <c r="AE67" s="269"/>
      <c r="AF67" s="269"/>
      <c r="AG67" s="286"/>
      <c r="AH67" s="44"/>
      <c r="AI67" s="42"/>
      <c r="AJ67" s="268"/>
      <c r="AK67" s="269"/>
      <c r="AL67" s="269"/>
      <c r="AM67" s="270"/>
      <c r="AN67" s="41"/>
      <c r="AO67" s="45"/>
      <c r="AP67" s="268"/>
      <c r="AQ67" s="269"/>
      <c r="AR67" s="269"/>
      <c r="AS67" s="286"/>
      <c r="AT67" s="44"/>
      <c r="AU67" s="45"/>
      <c r="AV67" s="268"/>
      <c r="AW67" s="269"/>
      <c r="AX67" s="269"/>
      <c r="AY67" s="270"/>
      <c r="AZ67" s="41"/>
      <c r="BA67" s="45"/>
      <c r="BB67" s="268"/>
      <c r="BC67" s="269"/>
      <c r="BD67" s="269"/>
      <c r="BE67" s="286"/>
      <c r="BF67" s="44"/>
      <c r="BG67" s="45"/>
      <c r="BH67" s="268"/>
      <c r="BI67" s="269"/>
      <c r="BJ67" s="269"/>
      <c r="BK67" s="270"/>
      <c r="BL67" s="41"/>
      <c r="BM67" s="45"/>
      <c r="BN67" s="283"/>
      <c r="BO67" s="269"/>
      <c r="BP67" s="269"/>
      <c r="BQ67" s="286"/>
      <c r="BR67" s="44"/>
      <c r="BS67" s="42"/>
      <c r="BT67" s="268"/>
      <c r="BU67" s="269"/>
      <c r="BV67" s="269"/>
      <c r="BW67" s="270"/>
      <c r="BX67" s="41"/>
      <c r="BY67" s="43"/>
      <c r="BZ67" s="283"/>
      <c r="CA67" s="269"/>
      <c r="CB67" s="269"/>
      <c r="CC67" s="270"/>
      <c r="CD67" s="41"/>
      <c r="CE67" s="45"/>
      <c r="CF67" s="17"/>
      <c r="CG67" s="18"/>
      <c r="CH67" s="18"/>
    </row>
    <row r="68" spans="1:86" ht="41.25" customHeight="1" x14ac:dyDescent="0.3">
      <c r="A68" s="462">
        <v>30</v>
      </c>
      <c r="B68" s="245" t="s">
        <v>35</v>
      </c>
      <c r="C68" s="464"/>
      <c r="D68" s="464"/>
      <c r="E68" s="466"/>
      <c r="F68" s="29"/>
      <c r="G68" s="30" t="s">
        <v>80</v>
      </c>
      <c r="H68" s="183">
        <f t="shared" si="7"/>
        <v>0</v>
      </c>
      <c r="I68" s="195">
        <f t="shared" si="8"/>
        <v>0</v>
      </c>
      <c r="J68" s="388"/>
      <c r="K68" s="249" t="s">
        <v>33</v>
      </c>
      <c r="L68" s="268"/>
      <c r="M68" s="269"/>
      <c r="N68" s="269"/>
      <c r="O68" s="270"/>
      <c r="P68" s="46">
        <v>0</v>
      </c>
      <c r="Q68" s="253"/>
      <c r="R68" s="283"/>
      <c r="S68" s="269"/>
      <c r="T68" s="269"/>
      <c r="U68" s="270"/>
      <c r="V68" s="46"/>
      <c r="W68" s="37"/>
      <c r="X68" s="268"/>
      <c r="Y68" s="269"/>
      <c r="Z68" s="269"/>
      <c r="AA68" s="270"/>
      <c r="AB68" s="46"/>
      <c r="AC68" s="38"/>
      <c r="AD68" s="283"/>
      <c r="AE68" s="269"/>
      <c r="AF68" s="269"/>
      <c r="AG68" s="286"/>
      <c r="AH68" s="49"/>
      <c r="AI68" s="37"/>
      <c r="AJ68" s="268"/>
      <c r="AK68" s="269"/>
      <c r="AL68" s="269"/>
      <c r="AM68" s="270"/>
      <c r="AN68" s="46"/>
      <c r="AO68" s="40"/>
      <c r="AP68" s="268"/>
      <c r="AQ68" s="269"/>
      <c r="AR68" s="269"/>
      <c r="AS68" s="286"/>
      <c r="AT68" s="49"/>
      <c r="AU68" s="40"/>
      <c r="AV68" s="268"/>
      <c r="AW68" s="269"/>
      <c r="AX68" s="269"/>
      <c r="AY68" s="270"/>
      <c r="AZ68" s="46"/>
      <c r="BA68" s="40"/>
      <c r="BB68" s="268"/>
      <c r="BC68" s="269"/>
      <c r="BD68" s="269"/>
      <c r="BE68" s="286"/>
      <c r="BF68" s="49"/>
      <c r="BG68" s="40"/>
      <c r="BH68" s="268"/>
      <c r="BI68" s="269"/>
      <c r="BJ68" s="269"/>
      <c r="BK68" s="270"/>
      <c r="BL68" s="46"/>
      <c r="BM68" s="40"/>
      <c r="BN68" s="283"/>
      <c r="BO68" s="269"/>
      <c r="BP68" s="269"/>
      <c r="BQ68" s="286"/>
      <c r="BR68" s="49"/>
      <c r="BS68" s="37"/>
      <c r="BT68" s="268"/>
      <c r="BU68" s="269"/>
      <c r="BV68" s="269"/>
      <c r="BW68" s="270"/>
      <c r="BX68" s="46"/>
      <c r="BY68" s="38"/>
      <c r="BZ68" s="283"/>
      <c r="CA68" s="269"/>
      <c r="CB68" s="269"/>
      <c r="CC68" s="270"/>
      <c r="CD68" s="46"/>
      <c r="CE68" s="40"/>
      <c r="CF68" s="17"/>
      <c r="CG68" s="18"/>
      <c r="CH68" s="18"/>
    </row>
    <row r="69" spans="1:86" ht="41.25" customHeight="1" thickBot="1" x14ac:dyDescent="0.35">
      <c r="A69" s="462"/>
      <c r="B69" s="245" t="str">
        <f>+B68</f>
        <v>ARL</v>
      </c>
      <c r="C69" s="464"/>
      <c r="D69" s="464"/>
      <c r="E69" s="466"/>
      <c r="F69" s="29"/>
      <c r="G69" s="30" t="str">
        <f t="shared" ref="G69" si="35">+G68</f>
        <v>1.1.3.1</v>
      </c>
      <c r="H69" s="182">
        <f t="shared" si="7"/>
        <v>0</v>
      </c>
      <c r="I69" s="196">
        <f t="shared" si="8"/>
        <v>0</v>
      </c>
      <c r="J69" s="389"/>
      <c r="K69" s="248" t="s">
        <v>34</v>
      </c>
      <c r="L69" s="265"/>
      <c r="M69" s="266"/>
      <c r="N69" s="266"/>
      <c r="O69" s="267"/>
      <c r="P69" s="31">
        <v>0</v>
      </c>
      <c r="Q69" s="252"/>
      <c r="R69" s="282"/>
      <c r="S69" s="266"/>
      <c r="T69" s="266"/>
      <c r="U69" s="267"/>
      <c r="V69" s="31"/>
      <c r="W69" s="32"/>
      <c r="X69" s="265"/>
      <c r="Y69" s="266"/>
      <c r="Z69" s="266"/>
      <c r="AA69" s="267"/>
      <c r="AB69" s="31"/>
      <c r="AC69" s="33"/>
      <c r="AD69" s="282"/>
      <c r="AE69" s="266"/>
      <c r="AF69" s="266"/>
      <c r="AG69" s="302"/>
      <c r="AH69" s="34"/>
      <c r="AI69" s="32"/>
      <c r="AJ69" s="265"/>
      <c r="AK69" s="266"/>
      <c r="AL69" s="266"/>
      <c r="AM69" s="267"/>
      <c r="AN69" s="31"/>
      <c r="AO69" s="35"/>
      <c r="AP69" s="265"/>
      <c r="AQ69" s="266"/>
      <c r="AR69" s="266"/>
      <c r="AS69" s="302"/>
      <c r="AT69" s="34"/>
      <c r="AU69" s="35"/>
      <c r="AV69" s="265"/>
      <c r="AW69" s="266"/>
      <c r="AX69" s="266"/>
      <c r="AY69" s="267"/>
      <c r="AZ69" s="31"/>
      <c r="BA69" s="35"/>
      <c r="BB69" s="265"/>
      <c r="BC69" s="266"/>
      <c r="BD69" s="266"/>
      <c r="BE69" s="302"/>
      <c r="BF69" s="34"/>
      <c r="BG69" s="35"/>
      <c r="BH69" s="312"/>
      <c r="BI69" s="313"/>
      <c r="BJ69" s="313"/>
      <c r="BK69" s="314"/>
      <c r="BL69" s="31"/>
      <c r="BM69" s="35"/>
      <c r="BN69" s="282"/>
      <c r="BO69" s="266"/>
      <c r="BP69" s="266"/>
      <c r="BQ69" s="302"/>
      <c r="BR69" s="34"/>
      <c r="BS69" s="32"/>
      <c r="BT69" s="265"/>
      <c r="BU69" s="266"/>
      <c r="BV69" s="266"/>
      <c r="BW69" s="267"/>
      <c r="BX69" s="31"/>
      <c r="BY69" s="33"/>
      <c r="BZ69" s="282"/>
      <c r="CA69" s="266"/>
      <c r="CB69" s="266"/>
      <c r="CC69" s="267"/>
      <c r="CD69" s="41"/>
      <c r="CE69" s="45"/>
      <c r="CF69" s="17"/>
      <c r="CG69" s="18"/>
      <c r="CH69" s="18"/>
    </row>
    <row r="70" spans="1:86" ht="65.25" customHeight="1" x14ac:dyDescent="0.3">
      <c r="A70" s="462">
        <v>31</v>
      </c>
      <c r="B70" s="245" t="s">
        <v>35</v>
      </c>
      <c r="C70" s="464"/>
      <c r="D70" s="464"/>
      <c r="E70" s="466"/>
      <c r="F70" s="29"/>
      <c r="G70" s="30" t="s">
        <v>80</v>
      </c>
      <c r="H70" s="183">
        <f t="shared" si="7"/>
        <v>0</v>
      </c>
      <c r="I70" s="195">
        <f t="shared" si="8"/>
        <v>0</v>
      </c>
      <c r="J70" s="388"/>
      <c r="K70" s="249" t="s">
        <v>33</v>
      </c>
      <c r="L70" s="262"/>
      <c r="M70" s="263"/>
      <c r="N70" s="263"/>
      <c r="O70" s="264"/>
      <c r="P70" s="21">
        <v>0</v>
      </c>
      <c r="Q70" s="251"/>
      <c r="R70" s="281"/>
      <c r="S70" s="263"/>
      <c r="T70" s="263"/>
      <c r="U70" s="264"/>
      <c r="V70" s="21"/>
      <c r="W70" s="22"/>
      <c r="X70" s="262"/>
      <c r="Y70" s="263"/>
      <c r="Z70" s="263"/>
      <c r="AA70" s="264"/>
      <c r="AB70" s="21"/>
      <c r="AC70" s="23"/>
      <c r="AD70" s="281"/>
      <c r="AE70" s="263"/>
      <c r="AF70" s="263"/>
      <c r="AG70" s="301"/>
      <c r="AH70" s="24"/>
      <c r="AI70" s="22"/>
      <c r="AJ70" s="262"/>
      <c r="AK70" s="263"/>
      <c r="AL70" s="263"/>
      <c r="AM70" s="264"/>
      <c r="AN70" s="21"/>
      <c r="AO70" s="25"/>
      <c r="AP70" s="262"/>
      <c r="AQ70" s="263"/>
      <c r="AR70" s="263"/>
      <c r="AS70" s="301"/>
      <c r="AT70" s="24"/>
      <c r="AU70" s="25"/>
      <c r="AV70" s="262"/>
      <c r="AW70" s="263"/>
      <c r="AX70" s="263"/>
      <c r="AY70" s="264"/>
      <c r="AZ70" s="21"/>
      <c r="BA70" s="25"/>
      <c r="BB70" s="262"/>
      <c r="BC70" s="263"/>
      <c r="BD70" s="263"/>
      <c r="BE70" s="301"/>
      <c r="BF70" s="24"/>
      <c r="BG70" s="25"/>
      <c r="BH70" s="262"/>
      <c r="BI70" s="263"/>
      <c r="BJ70" s="263"/>
      <c r="BK70" s="264"/>
      <c r="BL70" s="21"/>
      <c r="BM70" s="25"/>
      <c r="BN70" s="281"/>
      <c r="BO70" s="263"/>
      <c r="BP70" s="263"/>
      <c r="BQ70" s="301"/>
      <c r="BR70" s="24"/>
      <c r="BS70" s="22"/>
      <c r="BT70" s="262"/>
      <c r="BU70" s="263"/>
      <c r="BV70" s="263"/>
      <c r="BW70" s="264"/>
      <c r="BX70" s="21"/>
      <c r="BY70" s="23"/>
      <c r="BZ70" s="281"/>
      <c r="CA70" s="263"/>
      <c r="CB70" s="263"/>
      <c r="CC70" s="264"/>
      <c r="CD70" s="46"/>
      <c r="CE70" s="40"/>
      <c r="CF70" s="17"/>
      <c r="CG70" s="18"/>
      <c r="CH70" s="18"/>
    </row>
    <row r="71" spans="1:86" ht="65.25" customHeight="1" x14ac:dyDescent="0.3">
      <c r="A71" s="462"/>
      <c r="B71" s="245" t="str">
        <f>+B70</f>
        <v>ARL</v>
      </c>
      <c r="C71" s="464"/>
      <c r="D71" s="464"/>
      <c r="E71" s="466"/>
      <c r="F71" s="29"/>
      <c r="G71" s="30" t="str">
        <f t="shared" ref="G71" si="36">+G70</f>
        <v>1.1.3.1</v>
      </c>
      <c r="H71" s="182">
        <f t="shared" si="7"/>
        <v>0</v>
      </c>
      <c r="I71" s="196">
        <f t="shared" si="8"/>
        <v>0</v>
      </c>
      <c r="J71" s="389"/>
      <c r="K71" s="248" t="s">
        <v>34</v>
      </c>
      <c r="L71" s="268"/>
      <c r="M71" s="269"/>
      <c r="N71" s="269"/>
      <c r="O71" s="270"/>
      <c r="P71" s="41">
        <v>0</v>
      </c>
      <c r="Q71" s="254"/>
      <c r="R71" s="283"/>
      <c r="S71" s="269"/>
      <c r="T71" s="269"/>
      <c r="U71" s="270"/>
      <c r="V71" s="41"/>
      <c r="W71" s="42"/>
      <c r="X71" s="268"/>
      <c r="Y71" s="269"/>
      <c r="Z71" s="269"/>
      <c r="AA71" s="270"/>
      <c r="AB71" s="41"/>
      <c r="AC71" s="43"/>
      <c r="AD71" s="283"/>
      <c r="AE71" s="269"/>
      <c r="AF71" s="269"/>
      <c r="AG71" s="286"/>
      <c r="AH71" s="44"/>
      <c r="AI71" s="42"/>
      <c r="AJ71" s="268"/>
      <c r="AK71" s="269"/>
      <c r="AL71" s="269"/>
      <c r="AM71" s="270"/>
      <c r="AN71" s="41"/>
      <c r="AO71" s="45"/>
      <c r="AP71" s="268"/>
      <c r="AQ71" s="269"/>
      <c r="AR71" s="269"/>
      <c r="AS71" s="286"/>
      <c r="AT71" s="44"/>
      <c r="AU71" s="45"/>
      <c r="AV71" s="268"/>
      <c r="AW71" s="269"/>
      <c r="AX71" s="269"/>
      <c r="AY71" s="270"/>
      <c r="AZ71" s="41"/>
      <c r="BA71" s="45"/>
      <c r="BB71" s="268"/>
      <c r="BC71" s="269"/>
      <c r="BD71" s="269"/>
      <c r="BE71" s="286"/>
      <c r="BF71" s="44"/>
      <c r="BG71" s="45"/>
      <c r="BH71" s="268"/>
      <c r="BI71" s="269"/>
      <c r="BJ71" s="269"/>
      <c r="BK71" s="270"/>
      <c r="BL71" s="41"/>
      <c r="BM71" s="45"/>
      <c r="BN71" s="283"/>
      <c r="BO71" s="269"/>
      <c r="BP71" s="269"/>
      <c r="BQ71" s="286"/>
      <c r="BR71" s="44"/>
      <c r="BS71" s="42"/>
      <c r="BT71" s="268"/>
      <c r="BU71" s="269"/>
      <c r="BV71" s="269"/>
      <c r="BW71" s="270"/>
      <c r="BX71" s="41"/>
      <c r="BY71" s="43"/>
      <c r="BZ71" s="283"/>
      <c r="CA71" s="269"/>
      <c r="CB71" s="269"/>
      <c r="CC71" s="270"/>
      <c r="CD71" s="41"/>
      <c r="CE71" s="45"/>
      <c r="CF71" s="17"/>
      <c r="CG71" s="18"/>
      <c r="CH71" s="18"/>
    </row>
    <row r="72" spans="1:86" ht="88.9" customHeight="1" x14ac:dyDescent="0.3">
      <c r="A72" s="462">
        <v>32</v>
      </c>
      <c r="B72" s="245" t="s">
        <v>35</v>
      </c>
      <c r="C72" s="464"/>
      <c r="D72" s="464"/>
      <c r="E72" s="466"/>
      <c r="F72" s="29"/>
      <c r="G72" s="30" t="s">
        <v>80</v>
      </c>
      <c r="H72" s="183">
        <f t="shared" si="7"/>
        <v>0</v>
      </c>
      <c r="I72" s="195">
        <f t="shared" si="8"/>
        <v>0</v>
      </c>
      <c r="J72" s="388"/>
      <c r="K72" s="249" t="s">
        <v>33</v>
      </c>
      <c r="L72" s="268"/>
      <c r="M72" s="269"/>
      <c r="N72" s="269"/>
      <c r="O72" s="270"/>
      <c r="P72" s="36">
        <v>0</v>
      </c>
      <c r="Q72" s="253"/>
      <c r="R72" s="283"/>
      <c r="S72" s="269"/>
      <c r="T72" s="269"/>
      <c r="U72" s="270"/>
      <c r="V72" s="36"/>
      <c r="W72" s="37"/>
      <c r="X72" s="268"/>
      <c r="Y72" s="269"/>
      <c r="Z72" s="269"/>
      <c r="AA72" s="270"/>
      <c r="AB72" s="36"/>
      <c r="AC72" s="38"/>
      <c r="AD72" s="283"/>
      <c r="AE72" s="269"/>
      <c r="AF72" s="269"/>
      <c r="AG72" s="286"/>
      <c r="AH72" s="39"/>
      <c r="AI72" s="37"/>
      <c r="AJ72" s="268"/>
      <c r="AK72" s="269"/>
      <c r="AL72" s="269"/>
      <c r="AM72" s="270"/>
      <c r="AN72" s="36"/>
      <c r="AO72" s="40"/>
      <c r="AP72" s="268"/>
      <c r="AQ72" s="269"/>
      <c r="AR72" s="269"/>
      <c r="AS72" s="286"/>
      <c r="AT72" s="39"/>
      <c r="AU72" s="40"/>
      <c r="AV72" s="268"/>
      <c r="AW72" s="269"/>
      <c r="AX72" s="269"/>
      <c r="AY72" s="270"/>
      <c r="AZ72" s="36"/>
      <c r="BA72" s="40"/>
      <c r="BB72" s="268"/>
      <c r="BC72" s="269"/>
      <c r="BD72" s="269"/>
      <c r="BE72" s="286"/>
      <c r="BF72" s="39"/>
      <c r="BG72" s="40"/>
      <c r="BH72" s="268"/>
      <c r="BI72" s="269"/>
      <c r="BJ72" s="269"/>
      <c r="BK72" s="270"/>
      <c r="BL72" s="36"/>
      <c r="BM72" s="40"/>
      <c r="BN72" s="283"/>
      <c r="BO72" s="269"/>
      <c r="BP72" s="269"/>
      <c r="BQ72" s="286"/>
      <c r="BR72" s="39"/>
      <c r="BS72" s="37"/>
      <c r="BT72" s="268"/>
      <c r="BU72" s="269"/>
      <c r="BV72" s="269"/>
      <c r="BW72" s="270"/>
      <c r="BX72" s="36"/>
      <c r="BY72" s="38"/>
      <c r="BZ72" s="283"/>
      <c r="CA72" s="269"/>
      <c r="CB72" s="269"/>
      <c r="CC72" s="270"/>
      <c r="CD72" s="36"/>
      <c r="CE72" s="40"/>
      <c r="CF72" s="17"/>
      <c r="CG72" s="18"/>
      <c r="CH72" s="18"/>
    </row>
    <row r="73" spans="1:86" ht="88.9" customHeight="1" x14ac:dyDescent="0.3">
      <c r="A73" s="462"/>
      <c r="B73" s="245" t="str">
        <f>+B72</f>
        <v>ARL</v>
      </c>
      <c r="C73" s="464"/>
      <c r="D73" s="464"/>
      <c r="E73" s="466"/>
      <c r="F73" s="29"/>
      <c r="G73" s="30" t="str">
        <f t="shared" ref="G73" si="37">+G72</f>
        <v>1.1.3.1</v>
      </c>
      <c r="H73" s="182">
        <f t="shared" si="7"/>
        <v>0</v>
      </c>
      <c r="I73" s="196">
        <f t="shared" si="8"/>
        <v>0</v>
      </c>
      <c r="J73" s="389"/>
      <c r="K73" s="248" t="s">
        <v>34</v>
      </c>
      <c r="L73" s="268"/>
      <c r="M73" s="269"/>
      <c r="N73" s="269"/>
      <c r="O73" s="270"/>
      <c r="P73" s="41">
        <v>0</v>
      </c>
      <c r="Q73" s="254"/>
      <c r="R73" s="283"/>
      <c r="S73" s="269"/>
      <c r="T73" s="269"/>
      <c r="U73" s="270"/>
      <c r="V73" s="41"/>
      <c r="W73" s="42"/>
      <c r="X73" s="268"/>
      <c r="Y73" s="269"/>
      <c r="Z73" s="269"/>
      <c r="AA73" s="270"/>
      <c r="AB73" s="41"/>
      <c r="AC73" s="43"/>
      <c r="AD73" s="283"/>
      <c r="AE73" s="269"/>
      <c r="AF73" s="269"/>
      <c r="AG73" s="286"/>
      <c r="AH73" s="44"/>
      <c r="AI73" s="42"/>
      <c r="AJ73" s="268"/>
      <c r="AK73" s="269"/>
      <c r="AL73" s="269"/>
      <c r="AM73" s="270"/>
      <c r="AN73" s="41"/>
      <c r="AO73" s="45"/>
      <c r="AP73" s="268"/>
      <c r="AQ73" s="269"/>
      <c r="AR73" s="269"/>
      <c r="AS73" s="286"/>
      <c r="AT73" s="44"/>
      <c r="AU73" s="45"/>
      <c r="AV73" s="268"/>
      <c r="AW73" s="269"/>
      <c r="AX73" s="269"/>
      <c r="AY73" s="270"/>
      <c r="AZ73" s="41"/>
      <c r="BA73" s="45"/>
      <c r="BB73" s="268"/>
      <c r="BC73" s="269"/>
      <c r="BD73" s="269"/>
      <c r="BE73" s="286"/>
      <c r="BF73" s="44"/>
      <c r="BG73" s="45"/>
      <c r="BH73" s="268"/>
      <c r="BI73" s="269"/>
      <c r="BJ73" s="269"/>
      <c r="BK73" s="270"/>
      <c r="BL73" s="41"/>
      <c r="BM73" s="45"/>
      <c r="BN73" s="283"/>
      <c r="BO73" s="269"/>
      <c r="BP73" s="269"/>
      <c r="BQ73" s="286"/>
      <c r="BR73" s="44"/>
      <c r="BS73" s="42"/>
      <c r="BT73" s="268"/>
      <c r="BU73" s="269"/>
      <c r="BV73" s="269"/>
      <c r="BW73" s="270"/>
      <c r="BX73" s="41"/>
      <c r="BY73" s="43"/>
      <c r="BZ73" s="283"/>
      <c r="CA73" s="269"/>
      <c r="CB73" s="269"/>
      <c r="CC73" s="270"/>
      <c r="CD73" s="41"/>
      <c r="CE73" s="45"/>
      <c r="CF73" s="17"/>
      <c r="CG73" s="18"/>
      <c r="CH73" s="18"/>
    </row>
    <row r="74" spans="1:86" ht="67.5" customHeight="1" x14ac:dyDescent="0.3">
      <c r="A74" s="462">
        <v>33</v>
      </c>
      <c r="B74" s="245" t="s">
        <v>35</v>
      </c>
      <c r="C74" s="464"/>
      <c r="D74" s="464"/>
      <c r="E74" s="466"/>
      <c r="F74" s="29"/>
      <c r="G74" s="30" t="s">
        <v>80</v>
      </c>
      <c r="H74" s="183">
        <f t="shared" si="7"/>
        <v>0</v>
      </c>
      <c r="I74" s="195">
        <f t="shared" si="8"/>
        <v>0</v>
      </c>
      <c r="J74" s="388"/>
      <c r="K74" s="249" t="s">
        <v>33</v>
      </c>
      <c r="L74" s="268"/>
      <c r="M74" s="269"/>
      <c r="N74" s="269"/>
      <c r="O74" s="270"/>
      <c r="P74" s="46">
        <v>0</v>
      </c>
      <c r="Q74" s="253"/>
      <c r="R74" s="283"/>
      <c r="S74" s="269"/>
      <c r="T74" s="269"/>
      <c r="U74" s="270"/>
      <c r="V74" s="46"/>
      <c r="W74" s="37"/>
      <c r="X74" s="268"/>
      <c r="Y74" s="269"/>
      <c r="Z74" s="269"/>
      <c r="AA74" s="270"/>
      <c r="AB74" s="46"/>
      <c r="AC74" s="38"/>
      <c r="AD74" s="283"/>
      <c r="AE74" s="269"/>
      <c r="AF74" s="269"/>
      <c r="AG74" s="286"/>
      <c r="AH74" s="49"/>
      <c r="AI74" s="37"/>
      <c r="AJ74" s="268"/>
      <c r="AK74" s="269"/>
      <c r="AL74" s="269"/>
      <c r="AM74" s="270"/>
      <c r="AN74" s="46"/>
      <c r="AO74" s="40"/>
      <c r="AP74" s="268"/>
      <c r="AQ74" s="269"/>
      <c r="AR74" s="269"/>
      <c r="AS74" s="286"/>
      <c r="AT74" s="49"/>
      <c r="AU74" s="40"/>
      <c r="AV74" s="268"/>
      <c r="AW74" s="269"/>
      <c r="AX74" s="269"/>
      <c r="AY74" s="270"/>
      <c r="AZ74" s="46"/>
      <c r="BA74" s="40"/>
      <c r="BB74" s="268"/>
      <c r="BC74" s="269"/>
      <c r="BD74" s="269"/>
      <c r="BE74" s="286"/>
      <c r="BF74" s="49"/>
      <c r="BG74" s="40"/>
      <c r="BH74" s="268"/>
      <c r="BI74" s="269"/>
      <c r="BJ74" s="269"/>
      <c r="BK74" s="270"/>
      <c r="BL74" s="46"/>
      <c r="BM74" s="40"/>
      <c r="BN74" s="283"/>
      <c r="BO74" s="269"/>
      <c r="BP74" s="269"/>
      <c r="BQ74" s="286"/>
      <c r="BR74" s="49"/>
      <c r="BS74" s="37"/>
      <c r="BT74" s="268"/>
      <c r="BU74" s="269"/>
      <c r="BV74" s="269"/>
      <c r="BW74" s="270"/>
      <c r="BX74" s="46"/>
      <c r="BY74" s="38"/>
      <c r="BZ74" s="283"/>
      <c r="CA74" s="269"/>
      <c r="CB74" s="269"/>
      <c r="CC74" s="270"/>
      <c r="CD74" s="46"/>
      <c r="CE74" s="40"/>
      <c r="CF74" s="17"/>
      <c r="CG74" s="18"/>
      <c r="CH74" s="18"/>
    </row>
    <row r="75" spans="1:86" ht="67.5" customHeight="1" x14ac:dyDescent="0.3">
      <c r="A75" s="462"/>
      <c r="B75" s="245" t="str">
        <f>+B74</f>
        <v>ARL</v>
      </c>
      <c r="C75" s="464"/>
      <c r="D75" s="464"/>
      <c r="E75" s="466"/>
      <c r="F75" s="29"/>
      <c r="G75" s="30" t="str">
        <f t="shared" ref="G75" si="38">+G74</f>
        <v>1.1.3.1</v>
      </c>
      <c r="H75" s="182">
        <f t="shared" si="7"/>
        <v>0</v>
      </c>
      <c r="I75" s="196">
        <f t="shared" si="8"/>
        <v>0</v>
      </c>
      <c r="J75" s="389"/>
      <c r="K75" s="248" t="s">
        <v>34</v>
      </c>
      <c r="L75" s="268"/>
      <c r="M75" s="269"/>
      <c r="N75" s="269"/>
      <c r="O75" s="270"/>
      <c r="P75" s="41">
        <v>0</v>
      </c>
      <c r="Q75" s="254"/>
      <c r="R75" s="283"/>
      <c r="S75" s="269"/>
      <c r="T75" s="269"/>
      <c r="U75" s="270"/>
      <c r="V75" s="41"/>
      <c r="W75" s="42"/>
      <c r="X75" s="268"/>
      <c r="Y75" s="269"/>
      <c r="Z75" s="269"/>
      <c r="AA75" s="270"/>
      <c r="AB75" s="41"/>
      <c r="AC75" s="43"/>
      <c r="AD75" s="283"/>
      <c r="AE75" s="269"/>
      <c r="AF75" s="269"/>
      <c r="AG75" s="286"/>
      <c r="AH75" s="44"/>
      <c r="AI75" s="42"/>
      <c r="AJ75" s="268"/>
      <c r="AK75" s="269"/>
      <c r="AL75" s="269"/>
      <c r="AM75" s="270"/>
      <c r="AN75" s="41"/>
      <c r="AO75" s="45"/>
      <c r="AP75" s="268"/>
      <c r="AQ75" s="269"/>
      <c r="AR75" s="269"/>
      <c r="AS75" s="286"/>
      <c r="AT75" s="44"/>
      <c r="AU75" s="45"/>
      <c r="AV75" s="268"/>
      <c r="AW75" s="269"/>
      <c r="AX75" s="269"/>
      <c r="AY75" s="270"/>
      <c r="AZ75" s="41"/>
      <c r="BA75" s="45"/>
      <c r="BB75" s="268"/>
      <c r="BC75" s="269"/>
      <c r="BD75" s="269"/>
      <c r="BE75" s="286"/>
      <c r="BF75" s="44"/>
      <c r="BG75" s="45"/>
      <c r="BH75" s="268"/>
      <c r="BI75" s="269"/>
      <c r="BJ75" s="269"/>
      <c r="BK75" s="270"/>
      <c r="BL75" s="41"/>
      <c r="BM75" s="45"/>
      <c r="BN75" s="283"/>
      <c r="BO75" s="269"/>
      <c r="BP75" s="269"/>
      <c r="BQ75" s="286"/>
      <c r="BR75" s="44"/>
      <c r="BS75" s="42"/>
      <c r="BT75" s="268"/>
      <c r="BU75" s="269"/>
      <c r="BV75" s="269"/>
      <c r="BW75" s="270"/>
      <c r="BX75" s="41"/>
      <c r="BY75" s="43"/>
      <c r="BZ75" s="283"/>
      <c r="CA75" s="269"/>
      <c r="CB75" s="269"/>
      <c r="CC75" s="270"/>
      <c r="CD75" s="41"/>
      <c r="CE75" s="45"/>
      <c r="CF75" s="17"/>
      <c r="CG75" s="18"/>
      <c r="CH75" s="18"/>
    </row>
    <row r="76" spans="1:86" ht="165" customHeight="1" x14ac:dyDescent="0.3">
      <c r="A76" s="462">
        <v>34</v>
      </c>
      <c r="B76" s="245" t="s">
        <v>35</v>
      </c>
      <c r="C76" s="464"/>
      <c r="D76" s="464"/>
      <c r="E76" s="466"/>
      <c r="F76" s="29"/>
      <c r="G76" s="30" t="s">
        <v>82</v>
      </c>
      <c r="H76" s="183">
        <f t="shared" si="7"/>
        <v>0</v>
      </c>
      <c r="I76" s="195">
        <f t="shared" si="8"/>
        <v>0</v>
      </c>
      <c r="J76" s="388"/>
      <c r="K76" s="249" t="s">
        <v>33</v>
      </c>
      <c r="L76" s="268"/>
      <c r="M76" s="269"/>
      <c r="N76" s="269"/>
      <c r="O76" s="270"/>
      <c r="P76" s="46">
        <v>0</v>
      </c>
      <c r="Q76" s="253"/>
      <c r="R76" s="284"/>
      <c r="S76" s="272"/>
      <c r="T76" s="272"/>
      <c r="U76" s="273"/>
      <c r="V76" s="46"/>
      <c r="W76" s="37"/>
      <c r="X76" s="271"/>
      <c r="Y76" s="272"/>
      <c r="Z76" s="272"/>
      <c r="AA76" s="270"/>
      <c r="AB76" s="46"/>
      <c r="AC76" s="38"/>
      <c r="AD76" s="283"/>
      <c r="AE76" s="269"/>
      <c r="AF76" s="269"/>
      <c r="AG76" s="286"/>
      <c r="AH76" s="49"/>
      <c r="AI76" s="37"/>
      <c r="AJ76" s="268"/>
      <c r="AK76" s="269"/>
      <c r="AL76" s="269"/>
      <c r="AM76" s="270"/>
      <c r="AN76" s="46"/>
      <c r="AO76" s="40"/>
      <c r="AP76" s="268"/>
      <c r="AQ76" s="269"/>
      <c r="AR76" s="269"/>
      <c r="AS76" s="286"/>
      <c r="AT76" s="49"/>
      <c r="AU76" s="40"/>
      <c r="AV76" s="268"/>
      <c r="AW76" s="269"/>
      <c r="AX76" s="269"/>
      <c r="AY76" s="270"/>
      <c r="AZ76" s="46"/>
      <c r="BA76" s="40"/>
      <c r="BB76" s="268"/>
      <c r="BC76" s="269"/>
      <c r="BD76" s="269"/>
      <c r="BE76" s="286"/>
      <c r="BF76" s="49"/>
      <c r="BG76" s="40"/>
      <c r="BH76" s="268"/>
      <c r="BI76" s="269"/>
      <c r="BJ76" s="269"/>
      <c r="BK76" s="270"/>
      <c r="BL76" s="46"/>
      <c r="BM76" s="40"/>
      <c r="BN76" s="283"/>
      <c r="BO76" s="269"/>
      <c r="BP76" s="269"/>
      <c r="BQ76" s="286"/>
      <c r="BR76" s="49"/>
      <c r="BS76" s="37"/>
      <c r="BT76" s="268"/>
      <c r="BU76" s="269"/>
      <c r="BV76" s="269"/>
      <c r="BW76" s="270"/>
      <c r="BX76" s="46"/>
      <c r="BY76" s="38"/>
      <c r="BZ76" s="283"/>
      <c r="CA76" s="269"/>
      <c r="CB76" s="269"/>
      <c r="CC76" s="270"/>
      <c r="CD76" s="46"/>
      <c r="CE76" s="40"/>
      <c r="CF76" s="17"/>
      <c r="CG76" s="18"/>
      <c r="CH76" s="18"/>
    </row>
    <row r="77" spans="1:86" ht="165" customHeight="1" x14ac:dyDescent="0.3">
      <c r="A77" s="462"/>
      <c r="B77" s="245" t="str">
        <f>+B76</f>
        <v>ARL</v>
      </c>
      <c r="C77" s="464"/>
      <c r="D77" s="464"/>
      <c r="E77" s="466"/>
      <c r="F77" s="29"/>
      <c r="G77" s="30" t="str">
        <f t="shared" ref="G77" si="39">+G76</f>
        <v>1.1.3.7</v>
      </c>
      <c r="H77" s="182">
        <f t="shared" si="7"/>
        <v>0</v>
      </c>
      <c r="I77" s="196">
        <f t="shared" si="8"/>
        <v>0</v>
      </c>
      <c r="J77" s="389"/>
      <c r="K77" s="248" t="s">
        <v>34</v>
      </c>
      <c r="L77" s="268"/>
      <c r="M77" s="269"/>
      <c r="N77" s="269"/>
      <c r="O77" s="270"/>
      <c r="P77" s="41">
        <v>0</v>
      </c>
      <c r="Q77" s="254"/>
      <c r="R77" s="283"/>
      <c r="S77" s="269"/>
      <c r="T77" s="269"/>
      <c r="U77" s="270"/>
      <c r="V77" s="41"/>
      <c r="W77" s="42"/>
      <c r="X77" s="268"/>
      <c r="Y77" s="269"/>
      <c r="Z77" s="269"/>
      <c r="AA77" s="270"/>
      <c r="AB77" s="41"/>
      <c r="AC77" s="43"/>
      <c r="AD77" s="283"/>
      <c r="AE77" s="269"/>
      <c r="AF77" s="269"/>
      <c r="AG77" s="286"/>
      <c r="AH77" s="44"/>
      <c r="AI77" s="42"/>
      <c r="AJ77" s="268"/>
      <c r="AK77" s="269"/>
      <c r="AL77" s="269"/>
      <c r="AM77" s="270"/>
      <c r="AN77" s="41"/>
      <c r="AO77" s="45"/>
      <c r="AP77" s="268"/>
      <c r="AQ77" s="269"/>
      <c r="AR77" s="269"/>
      <c r="AS77" s="286"/>
      <c r="AT77" s="44"/>
      <c r="AU77" s="45"/>
      <c r="AV77" s="268"/>
      <c r="AW77" s="269"/>
      <c r="AX77" s="269"/>
      <c r="AY77" s="270"/>
      <c r="AZ77" s="41"/>
      <c r="BA77" s="45"/>
      <c r="BB77" s="268"/>
      <c r="BC77" s="269"/>
      <c r="BD77" s="269"/>
      <c r="BE77" s="286"/>
      <c r="BF77" s="44"/>
      <c r="BG77" s="45"/>
      <c r="BH77" s="315"/>
      <c r="BI77" s="316"/>
      <c r="BJ77" s="269"/>
      <c r="BK77" s="270"/>
      <c r="BL77" s="41"/>
      <c r="BM77" s="45"/>
      <c r="BN77" s="283"/>
      <c r="BO77" s="269"/>
      <c r="BP77" s="269"/>
      <c r="BQ77" s="286"/>
      <c r="BR77" s="44"/>
      <c r="BS77" s="42"/>
      <c r="BT77" s="268"/>
      <c r="BU77" s="269"/>
      <c r="BV77" s="269"/>
      <c r="BW77" s="270"/>
      <c r="BX77" s="41"/>
      <c r="BY77" s="43"/>
      <c r="BZ77" s="283"/>
      <c r="CA77" s="269"/>
      <c r="CB77" s="269"/>
      <c r="CC77" s="270"/>
      <c r="CD77" s="41"/>
      <c r="CE77" s="45"/>
      <c r="CF77" s="17"/>
      <c r="CG77" s="18"/>
      <c r="CH77" s="18"/>
    </row>
    <row r="78" spans="1:86" ht="42.75" customHeight="1" x14ac:dyDescent="0.3">
      <c r="A78" s="462">
        <v>35</v>
      </c>
      <c r="B78" s="245" t="s">
        <v>38</v>
      </c>
      <c r="C78" s="464"/>
      <c r="D78" s="464"/>
      <c r="E78" s="466"/>
      <c r="F78" s="29"/>
      <c r="G78" s="30" t="s">
        <v>84</v>
      </c>
      <c r="H78" s="183">
        <f t="shared" si="7"/>
        <v>0</v>
      </c>
      <c r="I78" s="195">
        <f t="shared" si="8"/>
        <v>0</v>
      </c>
      <c r="J78" s="388"/>
      <c r="K78" s="249" t="s">
        <v>33</v>
      </c>
      <c r="L78" s="268"/>
      <c r="M78" s="269"/>
      <c r="N78" s="269"/>
      <c r="O78" s="270"/>
      <c r="P78" s="46">
        <v>0</v>
      </c>
      <c r="Q78" s="253"/>
      <c r="R78" s="283"/>
      <c r="S78" s="269"/>
      <c r="T78" s="269"/>
      <c r="U78" s="270"/>
      <c r="V78" s="46"/>
      <c r="W78" s="37"/>
      <c r="X78" s="268"/>
      <c r="Y78" s="269"/>
      <c r="Z78" s="269"/>
      <c r="AA78" s="270"/>
      <c r="AB78" s="46"/>
      <c r="AC78" s="38"/>
      <c r="AD78" s="283"/>
      <c r="AE78" s="269"/>
      <c r="AF78" s="269"/>
      <c r="AG78" s="286"/>
      <c r="AH78" s="49"/>
      <c r="AI78" s="37"/>
      <c r="AJ78" s="268"/>
      <c r="AK78" s="269"/>
      <c r="AL78" s="269"/>
      <c r="AM78" s="270"/>
      <c r="AN78" s="46"/>
      <c r="AO78" s="40"/>
      <c r="AP78" s="268"/>
      <c r="AQ78" s="269"/>
      <c r="AR78" s="269"/>
      <c r="AS78" s="286"/>
      <c r="AT78" s="49"/>
      <c r="AU78" s="40"/>
      <c r="AV78" s="268"/>
      <c r="AW78" s="269"/>
      <c r="AX78" s="269"/>
      <c r="AY78" s="270"/>
      <c r="AZ78" s="46"/>
      <c r="BA78" s="40"/>
      <c r="BB78" s="268"/>
      <c r="BC78" s="283"/>
      <c r="BD78" s="269"/>
      <c r="BE78" s="286"/>
      <c r="BF78" s="49"/>
      <c r="BG78" s="40"/>
      <c r="BH78" s="268"/>
      <c r="BI78" s="269"/>
      <c r="BJ78" s="269"/>
      <c r="BK78" s="270"/>
      <c r="BL78" s="46"/>
      <c r="BM78" s="40"/>
      <c r="BN78" s="283"/>
      <c r="BO78" s="269"/>
      <c r="BP78" s="269"/>
      <c r="BQ78" s="286"/>
      <c r="BR78" s="49"/>
      <c r="BS78" s="37"/>
      <c r="BT78" s="268"/>
      <c r="BU78" s="269"/>
      <c r="BV78" s="269"/>
      <c r="BW78" s="270"/>
      <c r="BX78" s="46"/>
      <c r="BY78" s="38"/>
      <c r="BZ78" s="283"/>
      <c r="CA78" s="269"/>
      <c r="CB78" s="269"/>
      <c r="CC78" s="270"/>
      <c r="CD78" s="46"/>
      <c r="CE78" s="40"/>
      <c r="CF78" s="17"/>
      <c r="CG78" s="18"/>
      <c r="CH78" s="18"/>
    </row>
    <row r="79" spans="1:86" ht="42.75" customHeight="1" x14ac:dyDescent="0.3">
      <c r="A79" s="462"/>
      <c r="B79" s="245" t="str">
        <f>+B78</f>
        <v>EGR</v>
      </c>
      <c r="C79" s="464"/>
      <c r="D79" s="464"/>
      <c r="E79" s="466"/>
      <c r="F79" s="29"/>
      <c r="G79" s="30" t="str">
        <f t="shared" ref="G79" si="40">+G78</f>
        <v>1.1.3.4</v>
      </c>
      <c r="H79" s="182">
        <f t="shared" ref="H79:H142" si="41">+P79+V79+AB79+AH79+AN79+AT79+AZ79+BF79+BL79+BR79+BX79+CD79</f>
        <v>0</v>
      </c>
      <c r="I79" s="196">
        <f t="shared" ref="I79:I142" si="42">+Q79+W79+AC79+AI79+AO79+AU79+BA79+BG79+BM79+BS79+BY79+CE79</f>
        <v>0</v>
      </c>
      <c r="J79" s="389"/>
      <c r="K79" s="248" t="s">
        <v>34</v>
      </c>
      <c r="L79" s="268"/>
      <c r="M79" s="269"/>
      <c r="N79" s="269"/>
      <c r="O79" s="270"/>
      <c r="P79" s="41">
        <v>0</v>
      </c>
      <c r="Q79" s="254"/>
      <c r="R79" s="283"/>
      <c r="S79" s="269"/>
      <c r="T79" s="269"/>
      <c r="U79" s="270"/>
      <c r="V79" s="41"/>
      <c r="W79" s="42"/>
      <c r="X79" s="268"/>
      <c r="Y79" s="269"/>
      <c r="Z79" s="269"/>
      <c r="AA79" s="270"/>
      <c r="AB79" s="41"/>
      <c r="AC79" s="43"/>
      <c r="AD79" s="283"/>
      <c r="AE79" s="269"/>
      <c r="AF79" s="269"/>
      <c r="AG79" s="286"/>
      <c r="AH79" s="44"/>
      <c r="AI79" s="42"/>
      <c r="AJ79" s="268"/>
      <c r="AK79" s="269"/>
      <c r="AL79" s="269"/>
      <c r="AM79" s="270"/>
      <c r="AN79" s="41"/>
      <c r="AO79" s="45"/>
      <c r="AP79" s="268"/>
      <c r="AQ79" s="269"/>
      <c r="AR79" s="269"/>
      <c r="AS79" s="286"/>
      <c r="AT79" s="44"/>
      <c r="AU79" s="45"/>
      <c r="AV79" s="268"/>
      <c r="AW79" s="269"/>
      <c r="AX79" s="269"/>
      <c r="AY79" s="270"/>
      <c r="AZ79" s="41"/>
      <c r="BA79" s="45"/>
      <c r="BB79" s="268"/>
      <c r="BC79" s="269"/>
      <c r="BD79" s="269"/>
      <c r="BE79" s="286"/>
      <c r="BF79" s="44"/>
      <c r="BG79" s="45"/>
      <c r="BH79" s="268"/>
      <c r="BI79" s="269"/>
      <c r="BJ79" s="269"/>
      <c r="BK79" s="270"/>
      <c r="BL79" s="41"/>
      <c r="BM79" s="45"/>
      <c r="BN79" s="283"/>
      <c r="BO79" s="269"/>
      <c r="BP79" s="269"/>
      <c r="BQ79" s="286"/>
      <c r="BR79" s="44"/>
      <c r="BS79" s="42"/>
      <c r="BT79" s="268"/>
      <c r="BU79" s="269"/>
      <c r="BV79" s="269"/>
      <c r="BW79" s="270"/>
      <c r="BX79" s="41"/>
      <c r="BY79" s="43"/>
      <c r="BZ79" s="283"/>
      <c r="CA79" s="269"/>
      <c r="CB79" s="269"/>
      <c r="CC79" s="270"/>
      <c r="CD79" s="41"/>
      <c r="CE79" s="45"/>
      <c r="CF79" s="17"/>
      <c r="CG79" s="18"/>
      <c r="CH79" s="18"/>
    </row>
    <row r="80" spans="1:86" ht="35.25" customHeight="1" x14ac:dyDescent="0.3">
      <c r="A80" s="462">
        <v>36</v>
      </c>
      <c r="B80" s="245" t="s">
        <v>35</v>
      </c>
      <c r="C80" s="464"/>
      <c r="D80" s="464"/>
      <c r="E80" s="466"/>
      <c r="F80" s="29"/>
      <c r="G80" s="30" t="s">
        <v>80</v>
      </c>
      <c r="H80" s="183">
        <f t="shared" si="41"/>
        <v>0</v>
      </c>
      <c r="I80" s="195">
        <f t="shared" si="42"/>
        <v>0</v>
      </c>
      <c r="J80" s="388"/>
      <c r="K80" s="249" t="s">
        <v>33</v>
      </c>
      <c r="L80" s="268"/>
      <c r="M80" s="269"/>
      <c r="N80" s="269"/>
      <c r="O80" s="270"/>
      <c r="P80" s="46">
        <v>0</v>
      </c>
      <c r="Q80" s="253"/>
      <c r="R80" s="284"/>
      <c r="S80" s="272"/>
      <c r="T80" s="272"/>
      <c r="U80" s="273"/>
      <c r="V80" s="46"/>
      <c r="W80" s="37"/>
      <c r="X80" s="271"/>
      <c r="Y80" s="272"/>
      <c r="Z80" s="272"/>
      <c r="AA80" s="270"/>
      <c r="AB80" s="46"/>
      <c r="AC80" s="38"/>
      <c r="AD80" s="283"/>
      <c r="AE80" s="269"/>
      <c r="AF80" s="269"/>
      <c r="AG80" s="286"/>
      <c r="AH80" s="49"/>
      <c r="AI80" s="37"/>
      <c r="AJ80" s="268"/>
      <c r="AK80" s="269"/>
      <c r="AL80" s="269"/>
      <c r="AM80" s="72"/>
      <c r="AN80" s="46"/>
      <c r="AO80" s="40"/>
      <c r="AP80" s="268"/>
      <c r="AQ80" s="269"/>
      <c r="AR80" s="269"/>
      <c r="AS80" s="286"/>
      <c r="AT80" s="49"/>
      <c r="AU80" s="40"/>
      <c r="AV80" s="268"/>
      <c r="AW80" s="269"/>
      <c r="AX80" s="269"/>
      <c r="AY80" s="270"/>
      <c r="AZ80" s="46"/>
      <c r="BA80" s="40"/>
      <c r="BB80" s="268"/>
      <c r="BC80" s="269"/>
      <c r="BD80" s="269"/>
      <c r="BE80" s="286"/>
      <c r="BF80" s="49"/>
      <c r="BG80" s="40"/>
      <c r="BH80" s="268"/>
      <c r="BI80" s="269"/>
      <c r="BJ80" s="269"/>
      <c r="BK80" s="270"/>
      <c r="BL80" s="46"/>
      <c r="BM80" s="40"/>
      <c r="BN80" s="283"/>
      <c r="BO80" s="269"/>
      <c r="BP80" s="269"/>
      <c r="BQ80" s="286"/>
      <c r="BR80" s="49"/>
      <c r="BS80" s="37"/>
      <c r="BT80" s="268"/>
      <c r="BU80" s="269"/>
      <c r="BV80" s="269"/>
      <c r="BW80" s="270"/>
      <c r="BX80" s="46"/>
      <c r="BY80" s="38"/>
      <c r="BZ80" s="283"/>
      <c r="CA80" s="269"/>
      <c r="CB80" s="269"/>
      <c r="CC80" s="270"/>
      <c r="CD80" s="46"/>
      <c r="CE80" s="40"/>
      <c r="CF80" s="17"/>
      <c r="CG80" s="18"/>
      <c r="CH80" s="18"/>
    </row>
    <row r="81" spans="1:86" ht="35.25" customHeight="1" x14ac:dyDescent="0.3">
      <c r="A81" s="462"/>
      <c r="B81" s="245" t="str">
        <f>+B80</f>
        <v>ARL</v>
      </c>
      <c r="C81" s="464"/>
      <c r="D81" s="464"/>
      <c r="E81" s="466"/>
      <c r="F81" s="29"/>
      <c r="G81" s="30" t="str">
        <f t="shared" ref="G81" si="43">+G80</f>
        <v>1.1.3.1</v>
      </c>
      <c r="H81" s="182">
        <f t="shared" si="41"/>
        <v>0</v>
      </c>
      <c r="I81" s="196">
        <f t="shared" si="42"/>
        <v>0</v>
      </c>
      <c r="J81" s="389"/>
      <c r="K81" s="248" t="s">
        <v>34</v>
      </c>
      <c r="L81" s="268"/>
      <c r="M81" s="269"/>
      <c r="N81" s="269"/>
      <c r="O81" s="270"/>
      <c r="P81" s="41">
        <v>0</v>
      </c>
      <c r="Q81" s="254"/>
      <c r="R81" s="283"/>
      <c r="S81" s="269"/>
      <c r="T81" s="269"/>
      <c r="U81" s="270"/>
      <c r="V81" s="41"/>
      <c r="W81" s="42"/>
      <c r="X81" s="268"/>
      <c r="Y81" s="269"/>
      <c r="Z81" s="269"/>
      <c r="AA81" s="270"/>
      <c r="AB81" s="41"/>
      <c r="AC81" s="43"/>
      <c r="AD81" s="283"/>
      <c r="AE81" s="269"/>
      <c r="AF81" s="269"/>
      <c r="AG81" s="286"/>
      <c r="AH81" s="44"/>
      <c r="AI81" s="42"/>
      <c r="AJ81" s="268"/>
      <c r="AK81" s="269"/>
      <c r="AL81" s="269"/>
      <c r="AM81" s="270"/>
      <c r="AN81" s="41"/>
      <c r="AO81" s="45"/>
      <c r="AP81" s="268"/>
      <c r="AQ81" s="269"/>
      <c r="AR81" s="269"/>
      <c r="AS81" s="286"/>
      <c r="AT81" s="44"/>
      <c r="AU81" s="45"/>
      <c r="AV81" s="268"/>
      <c r="AW81" s="269"/>
      <c r="AX81" s="269"/>
      <c r="AY81" s="270"/>
      <c r="AZ81" s="41"/>
      <c r="BA81" s="45"/>
      <c r="BB81" s="268"/>
      <c r="BC81" s="269"/>
      <c r="BD81" s="269"/>
      <c r="BE81" s="286"/>
      <c r="BF81" s="44"/>
      <c r="BG81" s="45"/>
      <c r="BH81" s="268"/>
      <c r="BI81" s="269"/>
      <c r="BJ81" s="269"/>
      <c r="BK81" s="270"/>
      <c r="BL81" s="41"/>
      <c r="BM81" s="45"/>
      <c r="BN81" s="283"/>
      <c r="BO81" s="269"/>
      <c r="BP81" s="269"/>
      <c r="BQ81" s="286"/>
      <c r="BR81" s="44"/>
      <c r="BS81" s="42"/>
      <c r="BT81" s="268"/>
      <c r="BU81" s="269"/>
      <c r="BV81" s="269"/>
      <c r="BW81" s="270"/>
      <c r="BX81" s="41"/>
      <c r="BY81" s="43"/>
      <c r="BZ81" s="283"/>
      <c r="CA81" s="269"/>
      <c r="CB81" s="269"/>
      <c r="CC81" s="270"/>
      <c r="CD81" s="41"/>
      <c r="CE81" s="45"/>
      <c r="CF81" s="17"/>
      <c r="CG81" s="18"/>
      <c r="CH81" s="18"/>
    </row>
    <row r="82" spans="1:86" ht="61.5" customHeight="1" x14ac:dyDescent="0.3">
      <c r="A82" s="462">
        <v>37</v>
      </c>
      <c r="B82" s="245" t="s">
        <v>35</v>
      </c>
      <c r="C82" s="464"/>
      <c r="D82" s="464"/>
      <c r="E82" s="466"/>
      <c r="F82" s="29"/>
      <c r="G82" s="30" t="s">
        <v>85</v>
      </c>
      <c r="H82" s="183">
        <f t="shared" si="41"/>
        <v>0</v>
      </c>
      <c r="I82" s="195">
        <f t="shared" si="42"/>
        <v>0</v>
      </c>
      <c r="J82" s="388"/>
      <c r="K82" s="249" t="s">
        <v>33</v>
      </c>
      <c r="L82" s="268"/>
      <c r="M82" s="269"/>
      <c r="N82" s="269"/>
      <c r="O82" s="270"/>
      <c r="P82" s="46">
        <v>0</v>
      </c>
      <c r="Q82" s="253"/>
      <c r="R82" s="283"/>
      <c r="S82" s="269"/>
      <c r="T82" s="269"/>
      <c r="U82" s="270"/>
      <c r="V82" s="46"/>
      <c r="W82" s="37"/>
      <c r="X82" s="268"/>
      <c r="Y82" s="269"/>
      <c r="Z82" s="269"/>
      <c r="AA82" s="270"/>
      <c r="AB82" s="46"/>
      <c r="AC82" s="38"/>
      <c r="AD82" s="283"/>
      <c r="AE82" s="269"/>
      <c r="AF82" s="269"/>
      <c r="AG82" s="286"/>
      <c r="AH82" s="49"/>
      <c r="AI82" s="37"/>
      <c r="AJ82" s="268"/>
      <c r="AK82" s="269"/>
      <c r="AL82" s="269"/>
      <c r="AM82" s="270"/>
      <c r="AN82" s="46"/>
      <c r="AO82" s="40"/>
      <c r="AP82" s="268"/>
      <c r="AQ82" s="269"/>
      <c r="AR82" s="269"/>
      <c r="AS82" s="286"/>
      <c r="AT82" s="49"/>
      <c r="AU82" s="40"/>
      <c r="AV82" s="268"/>
      <c r="AW82" s="269"/>
      <c r="AX82" s="269"/>
      <c r="AY82" s="270"/>
      <c r="AZ82" s="46"/>
      <c r="BA82" s="40"/>
      <c r="BB82" s="268"/>
      <c r="BC82" s="269"/>
      <c r="BD82" s="269"/>
      <c r="BE82" s="286"/>
      <c r="BF82" s="49"/>
      <c r="BG82" s="40"/>
      <c r="BH82" s="268"/>
      <c r="BI82" s="269"/>
      <c r="BJ82" s="269"/>
      <c r="BK82" s="270"/>
      <c r="BL82" s="46"/>
      <c r="BM82" s="40"/>
      <c r="BN82" s="283"/>
      <c r="BO82" s="269"/>
      <c r="BP82" s="269"/>
      <c r="BQ82" s="286"/>
      <c r="BR82" s="49"/>
      <c r="BS82" s="37"/>
      <c r="BT82" s="268"/>
      <c r="BU82" s="269"/>
      <c r="BV82" s="269"/>
      <c r="BW82" s="270"/>
      <c r="BX82" s="46"/>
      <c r="BY82" s="38"/>
      <c r="BZ82" s="283"/>
      <c r="CA82" s="269"/>
      <c r="CB82" s="269"/>
      <c r="CC82" s="270"/>
      <c r="CD82" s="46"/>
      <c r="CE82" s="40"/>
      <c r="CF82" s="17"/>
      <c r="CG82" s="18"/>
      <c r="CH82" s="18"/>
    </row>
    <row r="83" spans="1:86" ht="61.5" customHeight="1" x14ac:dyDescent="0.3">
      <c r="A83" s="462"/>
      <c r="B83" s="245" t="str">
        <f>+B82</f>
        <v>ARL</v>
      </c>
      <c r="C83" s="464"/>
      <c r="D83" s="464"/>
      <c r="E83" s="466"/>
      <c r="F83" s="29"/>
      <c r="G83" s="30" t="str">
        <f t="shared" ref="G83" si="44">+G82</f>
        <v>1.1.3.5</v>
      </c>
      <c r="H83" s="182">
        <f t="shared" si="41"/>
        <v>0</v>
      </c>
      <c r="I83" s="196">
        <f t="shared" si="42"/>
        <v>0</v>
      </c>
      <c r="J83" s="389"/>
      <c r="K83" s="248" t="s">
        <v>34</v>
      </c>
      <c r="L83" s="268"/>
      <c r="M83" s="269"/>
      <c r="N83" s="269"/>
      <c r="O83" s="270"/>
      <c r="P83" s="41">
        <v>0</v>
      </c>
      <c r="Q83" s="254"/>
      <c r="R83" s="283"/>
      <c r="S83" s="269"/>
      <c r="T83" s="269"/>
      <c r="U83" s="270"/>
      <c r="V83" s="41"/>
      <c r="W83" s="42"/>
      <c r="X83" s="268"/>
      <c r="Y83" s="269"/>
      <c r="Z83" s="269"/>
      <c r="AA83" s="270"/>
      <c r="AB83" s="41"/>
      <c r="AC83" s="43"/>
      <c r="AD83" s="283"/>
      <c r="AE83" s="269"/>
      <c r="AF83" s="269"/>
      <c r="AG83" s="286"/>
      <c r="AH83" s="44"/>
      <c r="AI83" s="42"/>
      <c r="AJ83" s="268"/>
      <c r="AK83" s="269"/>
      <c r="AL83" s="269"/>
      <c r="AM83" s="270"/>
      <c r="AN83" s="41"/>
      <c r="AO83" s="45"/>
      <c r="AP83" s="268"/>
      <c r="AQ83" s="269"/>
      <c r="AR83" s="269"/>
      <c r="AS83" s="286"/>
      <c r="AT83" s="44"/>
      <c r="AU83" s="45"/>
      <c r="AV83" s="268"/>
      <c r="AW83" s="269"/>
      <c r="AX83" s="269"/>
      <c r="AY83" s="270"/>
      <c r="AZ83" s="41"/>
      <c r="BA83" s="45"/>
      <c r="BB83" s="268"/>
      <c r="BC83" s="269"/>
      <c r="BD83" s="269"/>
      <c r="BE83" s="286"/>
      <c r="BF83" s="44"/>
      <c r="BG83" s="45"/>
      <c r="BH83" s="268"/>
      <c r="BI83" s="269"/>
      <c r="BJ83" s="269"/>
      <c r="BK83" s="270"/>
      <c r="BL83" s="41"/>
      <c r="BM83" s="45"/>
      <c r="BN83" s="283"/>
      <c r="BO83" s="269"/>
      <c r="BP83" s="269"/>
      <c r="BQ83" s="286"/>
      <c r="BR83" s="44"/>
      <c r="BS83" s="42"/>
      <c r="BT83" s="268"/>
      <c r="BU83" s="269"/>
      <c r="BV83" s="269"/>
      <c r="BW83" s="270"/>
      <c r="BX83" s="41"/>
      <c r="BY83" s="43"/>
      <c r="BZ83" s="283"/>
      <c r="CA83" s="269"/>
      <c r="CB83" s="269"/>
      <c r="CC83" s="270"/>
      <c r="CD83" s="41"/>
      <c r="CE83" s="45"/>
      <c r="CF83" s="17"/>
      <c r="CG83" s="18"/>
      <c r="CH83" s="18"/>
    </row>
    <row r="84" spans="1:86" ht="51.75" customHeight="1" x14ac:dyDescent="0.3">
      <c r="A84" s="462">
        <v>38</v>
      </c>
      <c r="B84" s="245" t="s">
        <v>35</v>
      </c>
      <c r="C84" s="464"/>
      <c r="D84" s="464"/>
      <c r="E84" s="466"/>
      <c r="F84" s="29"/>
      <c r="G84" s="30" t="s">
        <v>82</v>
      </c>
      <c r="H84" s="183">
        <f t="shared" si="41"/>
        <v>0</v>
      </c>
      <c r="I84" s="195">
        <f t="shared" si="42"/>
        <v>0</v>
      </c>
      <c r="J84" s="388"/>
      <c r="K84" s="249" t="s">
        <v>33</v>
      </c>
      <c r="L84" s="268"/>
      <c r="M84" s="269"/>
      <c r="N84" s="269"/>
      <c r="O84" s="270"/>
      <c r="P84" s="46">
        <v>0</v>
      </c>
      <c r="Q84" s="253"/>
      <c r="R84" s="284"/>
      <c r="S84" s="272"/>
      <c r="T84" s="272"/>
      <c r="U84" s="273"/>
      <c r="V84" s="46"/>
      <c r="W84" s="37"/>
      <c r="X84" s="271"/>
      <c r="Y84" s="272"/>
      <c r="Z84" s="272"/>
      <c r="AA84" s="270"/>
      <c r="AB84" s="46"/>
      <c r="AC84" s="38"/>
      <c r="AD84" s="283"/>
      <c r="AE84" s="269"/>
      <c r="AF84" s="269"/>
      <c r="AG84" s="286"/>
      <c r="AH84" s="49"/>
      <c r="AI84" s="37"/>
      <c r="AJ84" s="268"/>
      <c r="AK84" s="269"/>
      <c r="AL84" s="269"/>
      <c r="AM84" s="270"/>
      <c r="AN84" s="46"/>
      <c r="AO84" s="40"/>
      <c r="AP84" s="268"/>
      <c r="AQ84" s="269"/>
      <c r="AR84" s="269"/>
      <c r="AS84" s="286"/>
      <c r="AT84" s="49"/>
      <c r="AU84" s="40"/>
      <c r="AV84" s="268"/>
      <c r="AW84" s="269"/>
      <c r="AX84" s="269"/>
      <c r="AY84" s="270"/>
      <c r="AZ84" s="46"/>
      <c r="BA84" s="40"/>
      <c r="BB84" s="268"/>
      <c r="BC84" s="269"/>
      <c r="BD84" s="269"/>
      <c r="BE84" s="286"/>
      <c r="BF84" s="49"/>
      <c r="BG84" s="40"/>
      <c r="BH84" s="268"/>
      <c r="BI84" s="269"/>
      <c r="BJ84" s="269"/>
      <c r="BK84" s="270"/>
      <c r="BL84" s="46"/>
      <c r="BM84" s="40"/>
      <c r="BN84" s="283"/>
      <c r="BO84" s="269"/>
      <c r="BP84" s="269"/>
      <c r="BQ84" s="286"/>
      <c r="BR84" s="49"/>
      <c r="BS84" s="37"/>
      <c r="BT84" s="268"/>
      <c r="BU84" s="269"/>
      <c r="BV84" s="269"/>
      <c r="BW84" s="270"/>
      <c r="BX84" s="46"/>
      <c r="BY84" s="38"/>
      <c r="BZ84" s="283"/>
      <c r="CA84" s="269"/>
      <c r="CB84" s="269"/>
      <c r="CC84" s="270"/>
      <c r="CD84" s="46"/>
      <c r="CE84" s="40"/>
      <c r="CF84" s="17"/>
      <c r="CG84" s="18"/>
      <c r="CH84" s="18"/>
    </row>
    <row r="85" spans="1:86" ht="51.75" customHeight="1" x14ac:dyDescent="0.3">
      <c r="A85" s="462"/>
      <c r="B85" s="245" t="str">
        <f>+B84</f>
        <v>ARL</v>
      </c>
      <c r="C85" s="464"/>
      <c r="D85" s="464"/>
      <c r="E85" s="466"/>
      <c r="F85" s="29"/>
      <c r="G85" s="30" t="str">
        <f t="shared" ref="G85" si="45">+G84</f>
        <v>1.1.3.7</v>
      </c>
      <c r="H85" s="182">
        <f t="shared" si="41"/>
        <v>0</v>
      </c>
      <c r="I85" s="196">
        <f t="shared" si="42"/>
        <v>0</v>
      </c>
      <c r="J85" s="389"/>
      <c r="K85" s="248" t="s">
        <v>34</v>
      </c>
      <c r="L85" s="268"/>
      <c r="M85" s="269"/>
      <c r="N85" s="269"/>
      <c r="O85" s="270"/>
      <c r="P85" s="41">
        <v>0</v>
      </c>
      <c r="Q85" s="254"/>
      <c r="R85" s="283"/>
      <c r="S85" s="269"/>
      <c r="T85" s="269"/>
      <c r="U85" s="270"/>
      <c r="V85" s="41"/>
      <c r="W85" s="42"/>
      <c r="X85" s="268"/>
      <c r="Y85" s="269"/>
      <c r="Z85" s="269"/>
      <c r="AA85" s="270"/>
      <c r="AB85" s="41"/>
      <c r="AC85" s="43"/>
      <c r="AD85" s="283"/>
      <c r="AE85" s="269"/>
      <c r="AF85" s="269"/>
      <c r="AG85" s="286"/>
      <c r="AH85" s="44"/>
      <c r="AI85" s="42"/>
      <c r="AJ85" s="268"/>
      <c r="AK85" s="269"/>
      <c r="AL85" s="269"/>
      <c r="AM85" s="270"/>
      <c r="AN85" s="41"/>
      <c r="AO85" s="45"/>
      <c r="AP85" s="268"/>
      <c r="AQ85" s="269"/>
      <c r="AR85" s="269"/>
      <c r="AS85" s="286"/>
      <c r="AT85" s="44"/>
      <c r="AU85" s="45"/>
      <c r="AV85" s="268"/>
      <c r="AW85" s="269"/>
      <c r="AX85" s="269"/>
      <c r="AY85" s="270"/>
      <c r="AZ85" s="41"/>
      <c r="BA85" s="45"/>
      <c r="BB85" s="268"/>
      <c r="BC85" s="269"/>
      <c r="BD85" s="269"/>
      <c r="BE85" s="286"/>
      <c r="BF85" s="44"/>
      <c r="BG85" s="45"/>
      <c r="BH85" s="268"/>
      <c r="BI85" s="269"/>
      <c r="BJ85" s="269"/>
      <c r="BK85" s="270"/>
      <c r="BL85" s="41"/>
      <c r="BM85" s="45"/>
      <c r="BN85" s="283"/>
      <c r="BO85" s="269"/>
      <c r="BP85" s="269"/>
      <c r="BQ85" s="286"/>
      <c r="BR85" s="44"/>
      <c r="BS85" s="42"/>
      <c r="BT85" s="268"/>
      <c r="BU85" s="269"/>
      <c r="BV85" s="269"/>
      <c r="BW85" s="270"/>
      <c r="BX85" s="41"/>
      <c r="BY85" s="43"/>
      <c r="BZ85" s="283"/>
      <c r="CA85" s="269"/>
      <c r="CB85" s="269"/>
      <c r="CC85" s="270"/>
      <c r="CD85" s="41"/>
      <c r="CE85" s="45"/>
      <c r="CF85" s="17"/>
      <c r="CG85" s="18"/>
      <c r="CH85" s="18"/>
    </row>
    <row r="86" spans="1:86" ht="36.75" customHeight="1" x14ac:dyDescent="0.3">
      <c r="A86" s="462">
        <v>39</v>
      </c>
      <c r="B86" s="245" t="s">
        <v>35</v>
      </c>
      <c r="C86" s="464"/>
      <c r="D86" s="464"/>
      <c r="E86" s="466"/>
      <c r="F86" s="29"/>
      <c r="G86" s="30" t="s">
        <v>80</v>
      </c>
      <c r="H86" s="183">
        <f t="shared" si="41"/>
        <v>0</v>
      </c>
      <c r="I86" s="195">
        <f t="shared" si="42"/>
        <v>0</v>
      </c>
      <c r="J86" s="388"/>
      <c r="K86" s="249" t="s">
        <v>33</v>
      </c>
      <c r="L86" s="268"/>
      <c r="M86" s="269"/>
      <c r="N86" s="269"/>
      <c r="O86" s="270"/>
      <c r="P86" s="46">
        <v>0</v>
      </c>
      <c r="Q86" s="253"/>
      <c r="R86" s="284"/>
      <c r="S86" s="272"/>
      <c r="T86" s="272"/>
      <c r="U86" s="273"/>
      <c r="V86" s="46"/>
      <c r="W86" s="37"/>
      <c r="X86" s="271"/>
      <c r="Y86" s="272"/>
      <c r="Z86" s="272"/>
      <c r="AA86" s="270"/>
      <c r="AB86" s="46"/>
      <c r="AC86" s="38"/>
      <c r="AD86" s="283"/>
      <c r="AE86" s="269"/>
      <c r="AF86" s="269"/>
      <c r="AG86" s="286"/>
      <c r="AH86" s="49"/>
      <c r="AI86" s="37"/>
      <c r="AJ86" s="268"/>
      <c r="AK86" s="269"/>
      <c r="AL86" s="269"/>
      <c r="AM86" s="270"/>
      <c r="AN86" s="46"/>
      <c r="AO86" s="40"/>
      <c r="AP86" s="268"/>
      <c r="AQ86" s="269"/>
      <c r="AR86" s="269"/>
      <c r="AS86" s="286"/>
      <c r="AT86" s="49"/>
      <c r="AU86" s="40"/>
      <c r="AV86" s="268"/>
      <c r="AW86" s="269"/>
      <c r="AX86" s="269"/>
      <c r="AY86" s="270"/>
      <c r="AZ86" s="46"/>
      <c r="BA86" s="40"/>
      <c r="BB86" s="268"/>
      <c r="BC86" s="269"/>
      <c r="BD86" s="269"/>
      <c r="BE86" s="286"/>
      <c r="BF86" s="49"/>
      <c r="BG86" s="40"/>
      <c r="BH86" s="268"/>
      <c r="BI86" s="269"/>
      <c r="BJ86" s="269"/>
      <c r="BK86" s="270"/>
      <c r="BL86" s="46"/>
      <c r="BM86" s="40"/>
      <c r="BN86" s="283"/>
      <c r="BO86" s="269"/>
      <c r="BP86" s="269"/>
      <c r="BQ86" s="286"/>
      <c r="BR86" s="49"/>
      <c r="BS86" s="37"/>
      <c r="BT86" s="268"/>
      <c r="BU86" s="269"/>
      <c r="BV86" s="269"/>
      <c r="BW86" s="270"/>
      <c r="BX86" s="46"/>
      <c r="BY86" s="38"/>
      <c r="BZ86" s="283"/>
      <c r="CA86" s="269"/>
      <c r="CB86" s="269"/>
      <c r="CC86" s="270"/>
      <c r="CD86" s="46"/>
      <c r="CE86" s="40"/>
      <c r="CF86" s="17"/>
      <c r="CG86" s="18"/>
      <c r="CH86" s="18"/>
    </row>
    <row r="87" spans="1:86" ht="36.75" customHeight="1" thickBot="1" x14ac:dyDescent="0.35">
      <c r="A87" s="462"/>
      <c r="B87" s="245" t="str">
        <f>+B86</f>
        <v>ARL</v>
      </c>
      <c r="C87" s="464"/>
      <c r="D87" s="464"/>
      <c r="E87" s="466"/>
      <c r="F87" s="29"/>
      <c r="G87" s="30" t="str">
        <f t="shared" ref="G87" si="46">+G86</f>
        <v>1.1.3.1</v>
      </c>
      <c r="H87" s="182">
        <f t="shared" si="41"/>
        <v>0</v>
      </c>
      <c r="I87" s="196">
        <f t="shared" si="42"/>
        <v>0</v>
      </c>
      <c r="J87" s="389"/>
      <c r="K87" s="248" t="s">
        <v>34</v>
      </c>
      <c r="L87" s="275"/>
      <c r="M87" s="276"/>
      <c r="N87" s="276"/>
      <c r="O87" s="277"/>
      <c r="P87" s="56">
        <v>0</v>
      </c>
      <c r="Q87" s="256"/>
      <c r="R87" s="290"/>
      <c r="S87" s="276"/>
      <c r="T87" s="276"/>
      <c r="U87" s="277"/>
      <c r="V87" s="56"/>
      <c r="W87" s="57"/>
      <c r="X87" s="275"/>
      <c r="Y87" s="276"/>
      <c r="Z87" s="276"/>
      <c r="AA87" s="277"/>
      <c r="AB87" s="56"/>
      <c r="AC87" s="58"/>
      <c r="AD87" s="290"/>
      <c r="AE87" s="276"/>
      <c r="AF87" s="276"/>
      <c r="AG87" s="305"/>
      <c r="AH87" s="59"/>
      <c r="AI87" s="57"/>
      <c r="AJ87" s="275"/>
      <c r="AK87" s="276"/>
      <c r="AL87" s="276"/>
      <c r="AM87" s="277"/>
      <c r="AN87" s="56"/>
      <c r="AO87" s="60"/>
      <c r="AP87" s="275"/>
      <c r="AQ87" s="276"/>
      <c r="AR87" s="276"/>
      <c r="AS87" s="305"/>
      <c r="AT87" s="59"/>
      <c r="AU87" s="60"/>
      <c r="AV87" s="275"/>
      <c r="AW87" s="276"/>
      <c r="AX87" s="276"/>
      <c r="AY87" s="277"/>
      <c r="AZ87" s="56"/>
      <c r="BA87" s="60"/>
      <c r="BB87" s="275"/>
      <c r="BC87" s="276"/>
      <c r="BD87" s="276"/>
      <c r="BE87" s="305"/>
      <c r="BF87" s="59"/>
      <c r="BG87" s="60"/>
      <c r="BH87" s="275"/>
      <c r="BI87" s="276"/>
      <c r="BJ87" s="276"/>
      <c r="BK87" s="277"/>
      <c r="BL87" s="56"/>
      <c r="BM87" s="60"/>
      <c r="BN87" s="290"/>
      <c r="BO87" s="276"/>
      <c r="BP87" s="276"/>
      <c r="BQ87" s="305"/>
      <c r="BR87" s="59"/>
      <c r="BS87" s="57"/>
      <c r="BT87" s="275"/>
      <c r="BU87" s="276"/>
      <c r="BV87" s="276"/>
      <c r="BW87" s="277"/>
      <c r="BX87" s="56"/>
      <c r="BY87" s="58"/>
      <c r="BZ87" s="290"/>
      <c r="CA87" s="276"/>
      <c r="CB87" s="276"/>
      <c r="CC87" s="277"/>
      <c r="CD87" s="41"/>
      <c r="CE87" s="45"/>
      <c r="CF87" s="17"/>
      <c r="CG87" s="18"/>
      <c r="CH87" s="18"/>
    </row>
    <row r="88" spans="1:86" ht="75.75" customHeight="1" x14ac:dyDescent="0.3">
      <c r="A88" s="462">
        <v>40</v>
      </c>
      <c r="B88" s="245" t="s">
        <v>35</v>
      </c>
      <c r="C88" s="464"/>
      <c r="D88" s="464"/>
      <c r="E88" s="466"/>
      <c r="F88" s="29"/>
      <c r="G88" s="30" t="s">
        <v>80</v>
      </c>
      <c r="H88" s="183">
        <f t="shared" si="41"/>
        <v>0</v>
      </c>
      <c r="I88" s="195">
        <f t="shared" si="42"/>
        <v>0</v>
      </c>
      <c r="J88" s="388"/>
      <c r="K88" s="249" t="s">
        <v>33</v>
      </c>
      <c r="L88" s="271"/>
      <c r="M88" s="272"/>
      <c r="N88" s="272"/>
      <c r="O88" s="273"/>
      <c r="P88" s="46">
        <v>0</v>
      </c>
      <c r="Q88" s="255"/>
      <c r="R88" s="284"/>
      <c r="S88" s="272"/>
      <c r="T88" s="272"/>
      <c r="U88" s="273"/>
      <c r="V88" s="46"/>
      <c r="W88" s="47"/>
      <c r="X88" s="271"/>
      <c r="Y88" s="272"/>
      <c r="Z88" s="272"/>
      <c r="AA88" s="273"/>
      <c r="AB88" s="46"/>
      <c r="AC88" s="48"/>
      <c r="AD88" s="284"/>
      <c r="AE88" s="272"/>
      <c r="AF88" s="272"/>
      <c r="AG88" s="303"/>
      <c r="AH88" s="49"/>
      <c r="AI88" s="47"/>
      <c r="AJ88" s="271"/>
      <c r="AK88" s="272"/>
      <c r="AL88" s="272"/>
      <c r="AM88" s="273"/>
      <c r="AN88" s="46"/>
      <c r="AO88" s="50"/>
      <c r="AP88" s="271"/>
      <c r="AQ88" s="272"/>
      <c r="AR88" s="272"/>
      <c r="AS88" s="303"/>
      <c r="AT88" s="49"/>
      <c r="AU88" s="50"/>
      <c r="AV88" s="271"/>
      <c r="AW88" s="272"/>
      <c r="AX88" s="272"/>
      <c r="AY88" s="273"/>
      <c r="AZ88" s="46"/>
      <c r="BA88" s="50"/>
      <c r="BB88" s="271"/>
      <c r="BC88" s="272"/>
      <c r="BD88" s="272"/>
      <c r="BE88" s="303"/>
      <c r="BF88" s="49"/>
      <c r="BG88" s="50"/>
      <c r="BH88" s="271"/>
      <c r="BI88" s="272"/>
      <c r="BJ88" s="272"/>
      <c r="BK88" s="273"/>
      <c r="BL88" s="46"/>
      <c r="BM88" s="50"/>
      <c r="BN88" s="284"/>
      <c r="BO88" s="272"/>
      <c r="BP88" s="272"/>
      <c r="BQ88" s="303"/>
      <c r="BR88" s="49"/>
      <c r="BS88" s="47"/>
      <c r="BT88" s="271"/>
      <c r="BU88" s="272"/>
      <c r="BV88" s="272"/>
      <c r="BW88" s="273"/>
      <c r="BX88" s="46"/>
      <c r="BY88" s="48"/>
      <c r="BZ88" s="284"/>
      <c r="CA88" s="272"/>
      <c r="CB88" s="272"/>
      <c r="CC88" s="273"/>
      <c r="CD88" s="46"/>
      <c r="CE88" s="40"/>
      <c r="CF88" s="17"/>
      <c r="CG88" s="18"/>
      <c r="CH88" s="18"/>
    </row>
    <row r="89" spans="1:86" ht="75.75" customHeight="1" x14ac:dyDescent="0.3">
      <c r="A89" s="462"/>
      <c r="B89" s="245" t="str">
        <f>+B88</f>
        <v>ARL</v>
      </c>
      <c r="C89" s="464"/>
      <c r="D89" s="464"/>
      <c r="E89" s="466"/>
      <c r="F89" s="29"/>
      <c r="G89" s="30" t="str">
        <f t="shared" ref="G89" si="47">+G88</f>
        <v>1.1.3.1</v>
      </c>
      <c r="H89" s="182">
        <f t="shared" si="41"/>
        <v>0</v>
      </c>
      <c r="I89" s="196">
        <f t="shared" si="42"/>
        <v>0</v>
      </c>
      <c r="J89" s="389"/>
      <c r="K89" s="248" t="s">
        <v>34</v>
      </c>
      <c r="L89" s="268"/>
      <c r="M89" s="269"/>
      <c r="N89" s="269"/>
      <c r="O89" s="270"/>
      <c r="P89" s="41">
        <v>0</v>
      </c>
      <c r="Q89" s="254"/>
      <c r="R89" s="291"/>
      <c r="S89" s="292"/>
      <c r="T89" s="292"/>
      <c r="U89" s="293"/>
      <c r="V89" s="41"/>
      <c r="W89" s="42"/>
      <c r="X89" s="268"/>
      <c r="Y89" s="269"/>
      <c r="Z89" s="269"/>
      <c r="AA89" s="270"/>
      <c r="AB89" s="41"/>
      <c r="AC89" s="43"/>
      <c r="AD89" s="283"/>
      <c r="AE89" s="269"/>
      <c r="AF89" s="269"/>
      <c r="AG89" s="286"/>
      <c r="AH89" s="44"/>
      <c r="AI89" s="42"/>
      <c r="AJ89" s="268"/>
      <c r="AK89" s="269"/>
      <c r="AL89" s="269"/>
      <c r="AM89" s="270"/>
      <c r="AN89" s="41"/>
      <c r="AO89" s="45"/>
      <c r="AP89" s="268"/>
      <c r="AQ89" s="269"/>
      <c r="AR89" s="269"/>
      <c r="AS89" s="286"/>
      <c r="AT89" s="44"/>
      <c r="AU89" s="45"/>
      <c r="AV89" s="268"/>
      <c r="AW89" s="269"/>
      <c r="AX89" s="269"/>
      <c r="AY89" s="270"/>
      <c r="AZ89" s="41"/>
      <c r="BA89" s="45"/>
      <c r="BB89" s="268"/>
      <c r="BC89" s="269"/>
      <c r="BD89" s="269"/>
      <c r="BE89" s="286"/>
      <c r="BF89" s="44"/>
      <c r="BG89" s="45"/>
      <c r="BH89" s="268"/>
      <c r="BI89" s="269"/>
      <c r="BJ89" s="269"/>
      <c r="BK89" s="270"/>
      <c r="BL89" s="41"/>
      <c r="BM89" s="45"/>
      <c r="BN89" s="283"/>
      <c r="BO89" s="269"/>
      <c r="BP89" s="269"/>
      <c r="BQ89" s="286"/>
      <c r="BR89" s="44"/>
      <c r="BS89" s="42"/>
      <c r="BT89" s="268"/>
      <c r="BU89" s="269"/>
      <c r="BV89" s="269"/>
      <c r="BW89" s="270"/>
      <c r="BX89" s="41"/>
      <c r="BY89" s="43"/>
      <c r="BZ89" s="283"/>
      <c r="CA89" s="269"/>
      <c r="CB89" s="269"/>
      <c r="CC89" s="270"/>
      <c r="CD89" s="41"/>
      <c r="CE89" s="45"/>
      <c r="CF89" s="17"/>
      <c r="CG89" s="18"/>
      <c r="CH89" s="18"/>
    </row>
    <row r="90" spans="1:86" ht="51" customHeight="1" x14ac:dyDescent="0.3">
      <c r="A90" s="462">
        <v>41</v>
      </c>
      <c r="B90" s="245" t="s">
        <v>35</v>
      </c>
      <c r="C90" s="464"/>
      <c r="D90" s="464"/>
      <c r="E90" s="466"/>
      <c r="F90" s="29"/>
      <c r="G90" s="30" t="s">
        <v>80</v>
      </c>
      <c r="H90" s="183">
        <f t="shared" si="41"/>
        <v>0</v>
      </c>
      <c r="I90" s="195">
        <f t="shared" si="42"/>
        <v>0</v>
      </c>
      <c r="J90" s="388"/>
      <c r="K90" s="249" t="s">
        <v>33</v>
      </c>
      <c r="L90" s="268"/>
      <c r="M90" s="269"/>
      <c r="N90" s="269"/>
      <c r="O90" s="270"/>
      <c r="P90" s="46">
        <v>0</v>
      </c>
      <c r="Q90" s="253"/>
      <c r="R90" s="283"/>
      <c r="S90" s="269"/>
      <c r="T90" s="269"/>
      <c r="U90" s="270"/>
      <c r="V90" s="46"/>
      <c r="W90" s="37"/>
      <c r="X90" s="268"/>
      <c r="Y90" s="269"/>
      <c r="Z90" s="269"/>
      <c r="AA90" s="270"/>
      <c r="AB90" s="46"/>
      <c r="AC90" s="38"/>
      <c r="AD90" s="283"/>
      <c r="AE90" s="269"/>
      <c r="AF90" s="269"/>
      <c r="AG90" s="286"/>
      <c r="AH90" s="49"/>
      <c r="AI90" s="37"/>
      <c r="AJ90" s="268"/>
      <c r="AK90" s="269"/>
      <c r="AL90" s="269"/>
      <c r="AM90" s="270"/>
      <c r="AN90" s="46"/>
      <c r="AO90" s="40"/>
      <c r="AP90" s="268"/>
      <c r="AQ90" s="269"/>
      <c r="AR90" s="269"/>
      <c r="AS90" s="286"/>
      <c r="AT90" s="49"/>
      <c r="AU90" s="40"/>
      <c r="AV90" s="268"/>
      <c r="AW90" s="269"/>
      <c r="AX90" s="269"/>
      <c r="AY90" s="270"/>
      <c r="AZ90" s="46"/>
      <c r="BA90" s="40"/>
      <c r="BB90" s="268"/>
      <c r="BC90" s="269"/>
      <c r="BD90" s="269"/>
      <c r="BE90" s="286"/>
      <c r="BF90" s="49"/>
      <c r="BG90" s="40"/>
      <c r="BH90" s="268"/>
      <c r="BI90" s="269"/>
      <c r="BJ90" s="269"/>
      <c r="BK90" s="270"/>
      <c r="BL90" s="46"/>
      <c r="BM90" s="40"/>
      <c r="BN90" s="283"/>
      <c r="BO90" s="269"/>
      <c r="BP90" s="269"/>
      <c r="BQ90" s="286"/>
      <c r="BR90" s="49"/>
      <c r="BS90" s="37"/>
      <c r="BT90" s="268"/>
      <c r="BU90" s="269"/>
      <c r="BV90" s="269"/>
      <c r="BW90" s="270"/>
      <c r="BX90" s="46"/>
      <c r="BY90" s="38"/>
      <c r="BZ90" s="283"/>
      <c r="CA90" s="269"/>
      <c r="CB90" s="269"/>
      <c r="CC90" s="270"/>
      <c r="CD90" s="46"/>
      <c r="CE90" s="40"/>
      <c r="CF90" s="17"/>
      <c r="CG90" s="18"/>
      <c r="CH90" s="18"/>
    </row>
    <row r="91" spans="1:86" ht="51" customHeight="1" x14ac:dyDescent="0.3">
      <c r="A91" s="462"/>
      <c r="B91" s="245" t="str">
        <f>+B90</f>
        <v>ARL</v>
      </c>
      <c r="C91" s="464"/>
      <c r="D91" s="464"/>
      <c r="E91" s="466"/>
      <c r="F91" s="29"/>
      <c r="G91" s="30" t="str">
        <f t="shared" ref="G91" si="48">+G90</f>
        <v>1.1.3.1</v>
      </c>
      <c r="H91" s="182">
        <f t="shared" si="41"/>
        <v>0</v>
      </c>
      <c r="I91" s="196">
        <f t="shared" si="42"/>
        <v>0</v>
      </c>
      <c r="J91" s="389"/>
      <c r="K91" s="248" t="s">
        <v>34</v>
      </c>
      <c r="L91" s="268"/>
      <c r="M91" s="269"/>
      <c r="N91" s="269"/>
      <c r="O91" s="270"/>
      <c r="P91" s="41">
        <v>0</v>
      </c>
      <c r="Q91" s="254"/>
      <c r="R91" s="283"/>
      <c r="S91" s="269"/>
      <c r="T91" s="269"/>
      <c r="U91" s="270"/>
      <c r="V91" s="41"/>
      <c r="W91" s="42"/>
      <c r="X91" s="268"/>
      <c r="Y91" s="269"/>
      <c r="Z91" s="269"/>
      <c r="AA91" s="270"/>
      <c r="AB91" s="41"/>
      <c r="AC91" s="43"/>
      <c r="AD91" s="283"/>
      <c r="AE91" s="269"/>
      <c r="AF91" s="269"/>
      <c r="AG91" s="286"/>
      <c r="AH91" s="44"/>
      <c r="AI91" s="42"/>
      <c r="AJ91" s="268"/>
      <c r="AK91" s="269"/>
      <c r="AL91" s="269"/>
      <c r="AM91" s="270"/>
      <c r="AN91" s="41"/>
      <c r="AO91" s="45"/>
      <c r="AP91" s="268"/>
      <c r="AQ91" s="269"/>
      <c r="AR91" s="269"/>
      <c r="AS91" s="286"/>
      <c r="AT91" s="44"/>
      <c r="AU91" s="45"/>
      <c r="AV91" s="268"/>
      <c r="AW91" s="269"/>
      <c r="AX91" s="269"/>
      <c r="AY91" s="270"/>
      <c r="AZ91" s="41"/>
      <c r="BA91" s="45"/>
      <c r="BB91" s="268"/>
      <c r="BC91" s="269"/>
      <c r="BD91" s="269"/>
      <c r="BE91" s="286"/>
      <c r="BF91" s="44"/>
      <c r="BG91" s="45"/>
      <c r="BH91" s="268"/>
      <c r="BI91" s="269"/>
      <c r="BJ91" s="269"/>
      <c r="BK91" s="270"/>
      <c r="BL91" s="41"/>
      <c r="BM91" s="45"/>
      <c r="BN91" s="283"/>
      <c r="BO91" s="269"/>
      <c r="BP91" s="269"/>
      <c r="BQ91" s="286"/>
      <c r="BR91" s="44"/>
      <c r="BS91" s="42"/>
      <c r="BT91" s="268"/>
      <c r="BU91" s="269"/>
      <c r="BV91" s="269"/>
      <c r="BW91" s="270"/>
      <c r="BX91" s="41"/>
      <c r="BY91" s="43"/>
      <c r="BZ91" s="283"/>
      <c r="CA91" s="269"/>
      <c r="CB91" s="269"/>
      <c r="CC91" s="270"/>
      <c r="CD91" s="41"/>
      <c r="CE91" s="45"/>
      <c r="CF91" s="17"/>
      <c r="CG91" s="18"/>
      <c r="CH91" s="18"/>
    </row>
    <row r="92" spans="1:86" ht="42" customHeight="1" x14ac:dyDescent="0.3">
      <c r="A92" s="462">
        <v>42</v>
      </c>
      <c r="B92" s="245" t="s">
        <v>35</v>
      </c>
      <c r="C92" s="464"/>
      <c r="D92" s="464"/>
      <c r="E92" s="466"/>
      <c r="F92" s="29"/>
      <c r="G92" s="30" t="s">
        <v>80</v>
      </c>
      <c r="H92" s="183">
        <f t="shared" si="41"/>
        <v>0</v>
      </c>
      <c r="I92" s="195">
        <f t="shared" si="42"/>
        <v>0</v>
      </c>
      <c r="J92" s="388"/>
      <c r="K92" s="249" t="s">
        <v>33</v>
      </c>
      <c r="L92" s="268"/>
      <c r="M92" s="269"/>
      <c r="N92" s="269"/>
      <c r="O92" s="270"/>
      <c r="P92" s="46">
        <v>0</v>
      </c>
      <c r="Q92" s="253"/>
      <c r="R92" s="283"/>
      <c r="S92" s="269"/>
      <c r="T92" s="269"/>
      <c r="U92" s="270"/>
      <c r="V92" s="46"/>
      <c r="W92" s="37"/>
      <c r="X92" s="268"/>
      <c r="Y92" s="269"/>
      <c r="Z92" s="269"/>
      <c r="AA92" s="270"/>
      <c r="AB92" s="46"/>
      <c r="AC92" s="38"/>
      <c r="AD92" s="283"/>
      <c r="AE92" s="269"/>
      <c r="AF92" s="269"/>
      <c r="AG92" s="286"/>
      <c r="AH92" s="49"/>
      <c r="AI92" s="37"/>
      <c r="AJ92" s="268"/>
      <c r="AK92" s="269"/>
      <c r="AL92" s="269"/>
      <c r="AM92" s="270"/>
      <c r="AN92" s="46"/>
      <c r="AO92" s="40"/>
      <c r="AP92" s="268"/>
      <c r="AQ92" s="269"/>
      <c r="AR92" s="269"/>
      <c r="AS92" s="286"/>
      <c r="AT92" s="49"/>
      <c r="AU92" s="40"/>
      <c r="AV92" s="268"/>
      <c r="AW92" s="269"/>
      <c r="AX92" s="269"/>
      <c r="AY92" s="270"/>
      <c r="AZ92" s="46"/>
      <c r="BA92" s="40"/>
      <c r="BB92" s="268"/>
      <c r="BC92" s="269"/>
      <c r="BD92" s="269"/>
      <c r="BE92" s="286"/>
      <c r="BF92" s="49"/>
      <c r="BG92" s="40"/>
      <c r="BH92" s="268"/>
      <c r="BI92" s="269"/>
      <c r="BJ92" s="269"/>
      <c r="BK92" s="270"/>
      <c r="BL92" s="46"/>
      <c r="BM92" s="40"/>
      <c r="BN92" s="283"/>
      <c r="BO92" s="269"/>
      <c r="BP92" s="269"/>
      <c r="BQ92" s="286"/>
      <c r="BR92" s="49"/>
      <c r="BS92" s="37"/>
      <c r="BT92" s="268"/>
      <c r="BU92" s="269"/>
      <c r="BV92" s="269"/>
      <c r="BW92" s="270"/>
      <c r="BX92" s="46"/>
      <c r="BY92" s="38"/>
      <c r="BZ92" s="283"/>
      <c r="CA92" s="269"/>
      <c r="CB92" s="269"/>
      <c r="CC92" s="270"/>
      <c r="CD92" s="46"/>
      <c r="CE92" s="40"/>
      <c r="CF92" s="17"/>
      <c r="CG92" s="18"/>
      <c r="CH92" s="18"/>
    </row>
    <row r="93" spans="1:86" ht="42" customHeight="1" x14ac:dyDescent="0.3">
      <c r="A93" s="462"/>
      <c r="B93" s="245" t="str">
        <f>+B92</f>
        <v>ARL</v>
      </c>
      <c r="C93" s="464"/>
      <c r="D93" s="464"/>
      <c r="E93" s="466"/>
      <c r="F93" s="29"/>
      <c r="G93" s="30" t="str">
        <f>+G92</f>
        <v>1.1.3.1</v>
      </c>
      <c r="H93" s="182">
        <f t="shared" si="41"/>
        <v>0</v>
      </c>
      <c r="I93" s="196">
        <f t="shared" si="42"/>
        <v>0</v>
      </c>
      <c r="J93" s="389"/>
      <c r="K93" s="248" t="s">
        <v>34</v>
      </c>
      <c r="L93" s="268"/>
      <c r="M93" s="269"/>
      <c r="N93" s="269"/>
      <c r="O93" s="270"/>
      <c r="P93" s="41">
        <v>0</v>
      </c>
      <c r="Q93" s="254"/>
      <c r="R93" s="283"/>
      <c r="S93" s="269"/>
      <c r="T93" s="269"/>
      <c r="U93" s="270"/>
      <c r="V93" s="41"/>
      <c r="W93" s="42"/>
      <c r="X93" s="268"/>
      <c r="Y93" s="269"/>
      <c r="Z93" s="269"/>
      <c r="AA93" s="270"/>
      <c r="AB93" s="41"/>
      <c r="AC93" s="43"/>
      <c r="AD93" s="283"/>
      <c r="AE93" s="269"/>
      <c r="AF93" s="269"/>
      <c r="AG93" s="286"/>
      <c r="AH93" s="44"/>
      <c r="AI93" s="42"/>
      <c r="AJ93" s="268"/>
      <c r="AK93" s="269"/>
      <c r="AL93" s="269"/>
      <c r="AM93" s="270"/>
      <c r="AN93" s="41"/>
      <c r="AO93" s="45"/>
      <c r="AP93" s="268"/>
      <c r="AQ93" s="269"/>
      <c r="AR93" s="269"/>
      <c r="AS93" s="286"/>
      <c r="AT93" s="44"/>
      <c r="AU93" s="45"/>
      <c r="AV93" s="268"/>
      <c r="AW93" s="269"/>
      <c r="AX93" s="269"/>
      <c r="AY93" s="270"/>
      <c r="AZ93" s="41"/>
      <c r="BA93" s="45"/>
      <c r="BB93" s="268"/>
      <c r="BC93" s="269"/>
      <c r="BD93" s="269"/>
      <c r="BE93" s="286"/>
      <c r="BF93" s="44"/>
      <c r="BG93" s="45"/>
      <c r="BH93" s="268"/>
      <c r="BI93" s="269"/>
      <c r="BJ93" s="269"/>
      <c r="BK93" s="270"/>
      <c r="BL93" s="41"/>
      <c r="BM93" s="45"/>
      <c r="BN93" s="283"/>
      <c r="BO93" s="269"/>
      <c r="BP93" s="269"/>
      <c r="BQ93" s="286"/>
      <c r="BR93" s="44"/>
      <c r="BS93" s="42"/>
      <c r="BT93" s="268"/>
      <c r="BU93" s="269"/>
      <c r="BV93" s="269"/>
      <c r="BW93" s="270"/>
      <c r="BX93" s="41"/>
      <c r="BY93" s="43"/>
      <c r="BZ93" s="283"/>
      <c r="CA93" s="269"/>
      <c r="CB93" s="269"/>
      <c r="CC93" s="270"/>
      <c r="CD93" s="41"/>
      <c r="CE93" s="45"/>
      <c r="CF93" s="17"/>
      <c r="CG93" s="18"/>
      <c r="CH93" s="18"/>
    </row>
    <row r="94" spans="1:86" ht="79.5" customHeight="1" x14ac:dyDescent="0.3">
      <c r="A94" s="462">
        <v>43</v>
      </c>
      <c r="B94" s="245" t="s">
        <v>35</v>
      </c>
      <c r="C94" s="464"/>
      <c r="D94" s="464"/>
      <c r="E94" s="466"/>
      <c r="F94" s="29"/>
      <c r="G94" s="30" t="s">
        <v>86</v>
      </c>
      <c r="H94" s="183">
        <f t="shared" si="41"/>
        <v>0</v>
      </c>
      <c r="I94" s="195">
        <f t="shared" si="42"/>
        <v>0</v>
      </c>
      <c r="J94" s="388"/>
      <c r="K94" s="249" t="s">
        <v>33</v>
      </c>
      <c r="L94" s="268"/>
      <c r="M94" s="269"/>
      <c r="N94" s="269"/>
      <c r="O94" s="270"/>
      <c r="P94" s="46">
        <v>0</v>
      </c>
      <c r="Q94" s="253"/>
      <c r="R94" s="283"/>
      <c r="S94" s="272"/>
      <c r="T94" s="272"/>
      <c r="U94" s="273"/>
      <c r="V94" s="46"/>
      <c r="W94" s="37"/>
      <c r="X94" s="271"/>
      <c r="Y94" s="272"/>
      <c r="Z94" s="272"/>
      <c r="AA94" s="270"/>
      <c r="AB94" s="46"/>
      <c r="AC94" s="38"/>
      <c r="AD94" s="283"/>
      <c r="AE94" s="269"/>
      <c r="AF94" s="269"/>
      <c r="AG94" s="286"/>
      <c r="AH94" s="49"/>
      <c r="AI94" s="37"/>
      <c r="AJ94" s="268"/>
      <c r="AK94" s="269"/>
      <c r="AL94" s="292"/>
      <c r="AM94" s="293"/>
      <c r="AN94" s="46"/>
      <c r="AO94" s="40"/>
      <c r="AP94" s="268"/>
      <c r="AQ94" s="269"/>
      <c r="AR94" s="269"/>
      <c r="AS94" s="286"/>
      <c r="AT94" s="49"/>
      <c r="AU94" s="40"/>
      <c r="AV94" s="268"/>
      <c r="AW94" s="269"/>
      <c r="AX94" s="269"/>
      <c r="AY94" s="270"/>
      <c r="AZ94" s="46"/>
      <c r="BA94" s="40"/>
      <c r="BB94" s="268"/>
      <c r="BC94" s="269"/>
      <c r="BD94" s="269"/>
      <c r="BE94" s="286"/>
      <c r="BF94" s="49"/>
      <c r="BG94" s="40"/>
      <c r="BH94" s="268"/>
      <c r="BI94" s="269"/>
      <c r="BJ94" s="269"/>
      <c r="BK94" s="270"/>
      <c r="BL94" s="46"/>
      <c r="BM94" s="40"/>
      <c r="BN94" s="283"/>
      <c r="BO94" s="269"/>
      <c r="BP94" s="269"/>
      <c r="BQ94" s="286"/>
      <c r="BR94" s="49"/>
      <c r="BS94" s="37"/>
      <c r="BT94" s="268"/>
      <c r="BU94" s="269"/>
      <c r="BV94" s="269"/>
      <c r="BW94" s="270"/>
      <c r="BX94" s="46"/>
      <c r="BY94" s="38"/>
      <c r="BZ94" s="283"/>
      <c r="CA94" s="269"/>
      <c r="CB94" s="269"/>
      <c r="CC94" s="270"/>
      <c r="CD94" s="46"/>
      <c r="CE94" s="40"/>
      <c r="CF94" s="17"/>
      <c r="CG94" s="18"/>
      <c r="CH94" s="18"/>
    </row>
    <row r="95" spans="1:86" ht="79.5" customHeight="1" x14ac:dyDescent="0.3">
      <c r="A95" s="462"/>
      <c r="B95" s="245" t="str">
        <f>+B94</f>
        <v>ARL</v>
      </c>
      <c r="C95" s="464"/>
      <c r="D95" s="464"/>
      <c r="E95" s="466"/>
      <c r="F95" s="29"/>
      <c r="G95" s="30" t="str">
        <f t="shared" ref="G95" si="49">+G94</f>
        <v>1.1.3.6</v>
      </c>
      <c r="H95" s="182">
        <f t="shared" si="41"/>
        <v>0</v>
      </c>
      <c r="I95" s="196">
        <f t="shared" si="42"/>
        <v>0</v>
      </c>
      <c r="J95" s="389"/>
      <c r="K95" s="248" t="s">
        <v>34</v>
      </c>
      <c r="L95" s="268"/>
      <c r="M95" s="269"/>
      <c r="N95" s="269"/>
      <c r="O95" s="270"/>
      <c r="P95" s="41">
        <v>0</v>
      </c>
      <c r="Q95" s="254"/>
      <c r="R95" s="283"/>
      <c r="S95" s="269"/>
      <c r="T95" s="269"/>
      <c r="U95" s="270"/>
      <c r="V95" s="41"/>
      <c r="W95" s="42"/>
      <c r="X95" s="268"/>
      <c r="Y95" s="269"/>
      <c r="Z95" s="269"/>
      <c r="AA95" s="270"/>
      <c r="AB95" s="41"/>
      <c r="AC95" s="43"/>
      <c r="AD95" s="283"/>
      <c r="AE95" s="269"/>
      <c r="AF95" s="269"/>
      <c r="AG95" s="286"/>
      <c r="AH95" s="44"/>
      <c r="AI95" s="42"/>
      <c r="AJ95" s="268"/>
      <c r="AK95" s="269"/>
      <c r="AL95" s="269"/>
      <c r="AM95" s="270"/>
      <c r="AN95" s="41"/>
      <c r="AO95" s="45"/>
      <c r="AP95" s="268"/>
      <c r="AQ95" s="269"/>
      <c r="AR95" s="269"/>
      <c r="AS95" s="286"/>
      <c r="AT95" s="44"/>
      <c r="AU95" s="45"/>
      <c r="AV95" s="268"/>
      <c r="AW95" s="269"/>
      <c r="AX95" s="269"/>
      <c r="AY95" s="270"/>
      <c r="AZ95" s="41"/>
      <c r="BA95" s="45"/>
      <c r="BB95" s="268"/>
      <c r="BC95" s="269"/>
      <c r="BD95" s="269"/>
      <c r="BE95" s="286"/>
      <c r="BF95" s="44"/>
      <c r="BG95" s="45"/>
      <c r="BH95" s="268"/>
      <c r="BI95" s="269"/>
      <c r="BJ95" s="269"/>
      <c r="BK95" s="270"/>
      <c r="BL95" s="41"/>
      <c r="BM95" s="45"/>
      <c r="BN95" s="283"/>
      <c r="BO95" s="269"/>
      <c r="BP95" s="269"/>
      <c r="BQ95" s="286"/>
      <c r="BR95" s="44"/>
      <c r="BS95" s="42"/>
      <c r="BT95" s="268"/>
      <c r="BU95" s="269"/>
      <c r="BV95" s="269"/>
      <c r="BW95" s="270"/>
      <c r="BX95" s="41"/>
      <c r="BY95" s="43"/>
      <c r="BZ95" s="283"/>
      <c r="CA95" s="269"/>
      <c r="CB95" s="269"/>
      <c r="CC95" s="270"/>
      <c r="CD95" s="41"/>
      <c r="CE95" s="45"/>
      <c r="CF95" s="17"/>
      <c r="CG95" s="18"/>
      <c r="CH95" s="18"/>
    </row>
    <row r="96" spans="1:86" ht="40.5" customHeight="1" x14ac:dyDescent="0.3">
      <c r="A96" s="462">
        <v>44</v>
      </c>
      <c r="B96" s="245" t="s">
        <v>35</v>
      </c>
      <c r="C96" s="464"/>
      <c r="D96" s="464"/>
      <c r="E96" s="466"/>
      <c r="F96" s="29"/>
      <c r="G96" s="30" t="s">
        <v>82</v>
      </c>
      <c r="H96" s="183">
        <f t="shared" si="41"/>
        <v>0</v>
      </c>
      <c r="I96" s="195">
        <f t="shared" si="42"/>
        <v>0</v>
      </c>
      <c r="J96" s="388"/>
      <c r="K96" s="249" t="s">
        <v>33</v>
      </c>
      <c r="L96" s="268"/>
      <c r="M96" s="269"/>
      <c r="N96" s="269"/>
      <c r="O96" s="270"/>
      <c r="P96" s="46">
        <v>0</v>
      </c>
      <c r="Q96" s="253"/>
      <c r="R96" s="283"/>
      <c r="S96" s="269"/>
      <c r="T96" s="269"/>
      <c r="U96" s="270"/>
      <c r="V96" s="46"/>
      <c r="W96" s="37"/>
      <c r="X96" s="268"/>
      <c r="Y96" s="269"/>
      <c r="Z96" s="269"/>
      <c r="AA96" s="270"/>
      <c r="AB96" s="46"/>
      <c r="AC96" s="38"/>
      <c r="AD96" s="283"/>
      <c r="AE96" s="269"/>
      <c r="AF96" s="269"/>
      <c r="AG96" s="286"/>
      <c r="AH96" s="49"/>
      <c r="AI96" s="37"/>
      <c r="AJ96" s="268"/>
      <c r="AK96" s="269"/>
      <c r="AL96" s="269"/>
      <c r="AM96" s="270"/>
      <c r="AN96" s="46"/>
      <c r="AO96" s="40"/>
      <c r="AP96" s="268"/>
      <c r="AQ96" s="269"/>
      <c r="AR96" s="269"/>
      <c r="AS96" s="286"/>
      <c r="AT96" s="49"/>
      <c r="AU96" s="40"/>
      <c r="AV96" s="268"/>
      <c r="AW96" s="269"/>
      <c r="AX96" s="269"/>
      <c r="AY96" s="270"/>
      <c r="AZ96" s="46"/>
      <c r="BA96" s="40"/>
      <c r="BB96" s="268"/>
      <c r="BC96" s="269"/>
      <c r="BD96" s="269"/>
      <c r="BE96" s="269"/>
      <c r="BF96" s="49"/>
      <c r="BG96" s="40"/>
      <c r="BH96" s="268"/>
      <c r="BI96" s="269"/>
      <c r="BJ96" s="269"/>
      <c r="BK96" s="270"/>
      <c r="BL96" s="46"/>
      <c r="BM96" s="40"/>
      <c r="BN96" s="283"/>
      <c r="BO96" s="269"/>
      <c r="BP96" s="269"/>
      <c r="BQ96" s="286"/>
      <c r="BR96" s="49"/>
      <c r="BS96" s="37"/>
      <c r="BT96" s="268"/>
      <c r="BU96" s="269"/>
      <c r="BV96" s="269"/>
      <c r="BW96" s="270"/>
      <c r="BX96" s="46"/>
      <c r="BY96" s="38"/>
      <c r="BZ96" s="283"/>
      <c r="CA96" s="269"/>
      <c r="CB96" s="269"/>
      <c r="CC96" s="270"/>
      <c r="CD96" s="46"/>
      <c r="CE96" s="40"/>
      <c r="CF96" s="17"/>
      <c r="CG96" s="18"/>
      <c r="CH96" s="18"/>
    </row>
    <row r="97" spans="1:86" ht="40.5" customHeight="1" x14ac:dyDescent="0.3">
      <c r="A97" s="462"/>
      <c r="B97" s="245" t="str">
        <f>+B96</f>
        <v>ARL</v>
      </c>
      <c r="C97" s="464"/>
      <c r="D97" s="464"/>
      <c r="E97" s="466"/>
      <c r="F97" s="29"/>
      <c r="G97" s="30" t="str">
        <f t="shared" ref="G97" si="50">+G96</f>
        <v>1.1.3.7</v>
      </c>
      <c r="H97" s="182">
        <f t="shared" si="41"/>
        <v>0</v>
      </c>
      <c r="I97" s="196">
        <f t="shared" si="42"/>
        <v>0</v>
      </c>
      <c r="J97" s="389"/>
      <c r="K97" s="248" t="s">
        <v>34</v>
      </c>
      <c r="L97" s="268"/>
      <c r="M97" s="269"/>
      <c r="N97" s="269"/>
      <c r="O97" s="270"/>
      <c r="P97" s="41">
        <v>0</v>
      </c>
      <c r="Q97" s="254"/>
      <c r="R97" s="283"/>
      <c r="S97" s="269"/>
      <c r="T97" s="269"/>
      <c r="U97" s="270"/>
      <c r="V97" s="41"/>
      <c r="W97" s="42"/>
      <c r="X97" s="268"/>
      <c r="Y97" s="269"/>
      <c r="Z97" s="269"/>
      <c r="AA97" s="270"/>
      <c r="AB97" s="41"/>
      <c r="AC97" s="43"/>
      <c r="AD97" s="283"/>
      <c r="AE97" s="269"/>
      <c r="AF97" s="269"/>
      <c r="AG97" s="286"/>
      <c r="AH97" s="44"/>
      <c r="AI97" s="42"/>
      <c r="AJ97" s="268"/>
      <c r="AK97" s="269"/>
      <c r="AL97" s="269"/>
      <c r="AM97" s="270"/>
      <c r="AN97" s="41"/>
      <c r="AO97" s="45"/>
      <c r="AP97" s="268"/>
      <c r="AQ97" s="269"/>
      <c r="AR97" s="269"/>
      <c r="AS97" s="286"/>
      <c r="AT97" s="44"/>
      <c r="AU97" s="45"/>
      <c r="AV97" s="268"/>
      <c r="AW97" s="269"/>
      <c r="AX97" s="269"/>
      <c r="AY97" s="270"/>
      <c r="AZ97" s="41"/>
      <c r="BA97" s="45"/>
      <c r="BB97" s="268"/>
      <c r="BC97" s="269"/>
      <c r="BD97" s="269"/>
      <c r="BE97" s="286"/>
      <c r="BF97" s="44"/>
      <c r="BG97" s="45"/>
      <c r="BH97" s="268"/>
      <c r="BI97" s="269"/>
      <c r="BJ97" s="269"/>
      <c r="BK97" s="270"/>
      <c r="BL97" s="41"/>
      <c r="BM97" s="45"/>
      <c r="BN97" s="283"/>
      <c r="BO97" s="269"/>
      <c r="BP97" s="269"/>
      <c r="BQ97" s="286"/>
      <c r="BR97" s="44"/>
      <c r="BS97" s="42"/>
      <c r="BT97" s="268"/>
      <c r="BU97" s="269"/>
      <c r="BV97" s="269"/>
      <c r="BW97" s="270"/>
      <c r="BX97" s="41"/>
      <c r="BY97" s="43"/>
      <c r="BZ97" s="283"/>
      <c r="CA97" s="269"/>
      <c r="CB97" s="269"/>
      <c r="CC97" s="270"/>
      <c r="CD97" s="41"/>
      <c r="CE97" s="45"/>
      <c r="CF97" s="17"/>
      <c r="CG97" s="18"/>
      <c r="CH97" s="18"/>
    </row>
    <row r="98" spans="1:86" ht="56.25" customHeight="1" x14ac:dyDescent="0.3">
      <c r="A98" s="462">
        <v>45</v>
      </c>
      <c r="B98" s="245" t="s">
        <v>35</v>
      </c>
      <c r="C98" s="464"/>
      <c r="D98" s="464"/>
      <c r="E98" s="466"/>
      <c r="F98" s="29"/>
      <c r="G98" s="30" t="s">
        <v>82</v>
      </c>
      <c r="H98" s="183">
        <f t="shared" si="41"/>
        <v>0</v>
      </c>
      <c r="I98" s="195">
        <f t="shared" si="42"/>
        <v>0</v>
      </c>
      <c r="J98" s="388"/>
      <c r="K98" s="249" t="s">
        <v>33</v>
      </c>
      <c r="L98" s="268"/>
      <c r="M98" s="269"/>
      <c r="N98" s="269"/>
      <c r="O98" s="270"/>
      <c r="P98" s="46">
        <v>0</v>
      </c>
      <c r="Q98" s="253"/>
      <c r="R98" s="283"/>
      <c r="S98" s="269"/>
      <c r="T98" s="269"/>
      <c r="U98" s="270"/>
      <c r="V98" s="46"/>
      <c r="W98" s="37"/>
      <c r="X98" s="268"/>
      <c r="Y98" s="269"/>
      <c r="Z98" s="269"/>
      <c r="AA98" s="270"/>
      <c r="AB98" s="46"/>
      <c r="AC98" s="38"/>
      <c r="AD98" s="283"/>
      <c r="AE98" s="269"/>
      <c r="AF98" s="269"/>
      <c r="AG98" s="286"/>
      <c r="AH98" s="49"/>
      <c r="AI98" s="37"/>
      <c r="AJ98" s="268"/>
      <c r="AK98" s="269"/>
      <c r="AL98" s="269"/>
      <c r="AM98" s="270"/>
      <c r="AN98" s="46"/>
      <c r="AO98" s="40"/>
      <c r="AP98" s="268"/>
      <c r="AQ98" s="269"/>
      <c r="AR98" s="269"/>
      <c r="AS98" s="286"/>
      <c r="AT98" s="49"/>
      <c r="AU98" s="40"/>
      <c r="AV98" s="268"/>
      <c r="AW98" s="269"/>
      <c r="AX98" s="269"/>
      <c r="AY98" s="270"/>
      <c r="AZ98" s="46"/>
      <c r="BA98" s="40"/>
      <c r="BB98" s="268"/>
      <c r="BC98" s="269"/>
      <c r="BD98" s="269"/>
      <c r="BE98" s="286"/>
      <c r="BF98" s="49"/>
      <c r="BG98" s="40"/>
      <c r="BH98" s="268"/>
      <c r="BI98" s="269"/>
      <c r="BJ98" s="269"/>
      <c r="BK98" s="270"/>
      <c r="BL98" s="46"/>
      <c r="BM98" s="40"/>
      <c r="BN98" s="283"/>
      <c r="BO98" s="269"/>
      <c r="BP98" s="269"/>
      <c r="BQ98" s="286"/>
      <c r="BR98" s="49"/>
      <c r="BS98" s="37"/>
      <c r="BT98" s="268"/>
      <c r="BU98" s="269"/>
      <c r="BV98" s="269"/>
      <c r="BW98" s="270"/>
      <c r="BX98" s="46"/>
      <c r="BY98" s="38"/>
      <c r="BZ98" s="283"/>
      <c r="CA98" s="269"/>
      <c r="CB98" s="269"/>
      <c r="CC98" s="270"/>
      <c r="CD98" s="46"/>
      <c r="CE98" s="40"/>
      <c r="CF98" s="17"/>
      <c r="CG98" s="18"/>
      <c r="CH98" s="18"/>
    </row>
    <row r="99" spans="1:86" ht="56.25" customHeight="1" x14ac:dyDescent="0.3">
      <c r="A99" s="462"/>
      <c r="B99" s="245" t="str">
        <f>+B98</f>
        <v>ARL</v>
      </c>
      <c r="C99" s="464"/>
      <c r="D99" s="464"/>
      <c r="E99" s="466"/>
      <c r="F99" s="29"/>
      <c r="G99" s="30" t="str">
        <f t="shared" ref="G99" si="51">+G98</f>
        <v>1.1.3.7</v>
      </c>
      <c r="H99" s="182">
        <f t="shared" si="41"/>
        <v>0</v>
      </c>
      <c r="I99" s="196">
        <f t="shared" si="42"/>
        <v>0</v>
      </c>
      <c r="J99" s="389"/>
      <c r="K99" s="248" t="s">
        <v>34</v>
      </c>
      <c r="L99" s="268"/>
      <c r="M99" s="269"/>
      <c r="N99" s="269"/>
      <c r="O99" s="270"/>
      <c r="P99" s="41">
        <v>0</v>
      </c>
      <c r="Q99" s="254"/>
      <c r="R99" s="294"/>
      <c r="S99" s="279"/>
      <c r="T99" s="279"/>
      <c r="U99" s="280"/>
      <c r="V99" s="41"/>
      <c r="W99" s="42"/>
      <c r="X99" s="268"/>
      <c r="Y99" s="269"/>
      <c r="Z99" s="269"/>
      <c r="AA99" s="270"/>
      <c r="AB99" s="41"/>
      <c r="AC99" s="43"/>
      <c r="AD99" s="283"/>
      <c r="AE99" s="269"/>
      <c r="AF99" s="269"/>
      <c r="AG99" s="286"/>
      <c r="AH99" s="44"/>
      <c r="AI99" s="42"/>
      <c r="AJ99" s="268"/>
      <c r="AK99" s="269"/>
      <c r="AL99" s="269"/>
      <c r="AM99" s="270"/>
      <c r="AN99" s="41"/>
      <c r="AO99" s="45"/>
      <c r="AP99" s="268"/>
      <c r="AQ99" s="269"/>
      <c r="AR99" s="269"/>
      <c r="AS99" s="286"/>
      <c r="AT99" s="44"/>
      <c r="AU99" s="45"/>
      <c r="AV99" s="268"/>
      <c r="AW99" s="269"/>
      <c r="AX99" s="269"/>
      <c r="AY99" s="270"/>
      <c r="AZ99" s="41"/>
      <c r="BA99" s="45"/>
      <c r="BB99" s="268"/>
      <c r="BC99" s="269"/>
      <c r="BD99" s="269"/>
      <c r="BE99" s="286"/>
      <c r="BF99" s="44"/>
      <c r="BG99" s="45"/>
      <c r="BH99" s="268"/>
      <c r="BI99" s="269"/>
      <c r="BJ99" s="269"/>
      <c r="BK99" s="270"/>
      <c r="BL99" s="41"/>
      <c r="BM99" s="45"/>
      <c r="BN99" s="283"/>
      <c r="BO99" s="269"/>
      <c r="BP99" s="269"/>
      <c r="BQ99" s="286"/>
      <c r="BR99" s="44"/>
      <c r="BS99" s="42"/>
      <c r="BT99" s="268"/>
      <c r="BU99" s="269"/>
      <c r="BV99" s="269"/>
      <c r="BW99" s="270"/>
      <c r="BX99" s="41"/>
      <c r="BY99" s="43"/>
      <c r="BZ99" s="283"/>
      <c r="CA99" s="269"/>
      <c r="CB99" s="269"/>
      <c r="CC99" s="270"/>
      <c r="CD99" s="41"/>
      <c r="CE99" s="45"/>
      <c r="CF99" s="17"/>
      <c r="CG99" s="18"/>
      <c r="CH99" s="18"/>
    </row>
    <row r="100" spans="1:86" ht="34.5" customHeight="1" x14ac:dyDescent="0.3">
      <c r="A100" s="462">
        <v>46</v>
      </c>
      <c r="B100" s="245" t="s">
        <v>37</v>
      </c>
      <c r="C100" s="464"/>
      <c r="D100" s="464"/>
      <c r="E100" s="466"/>
      <c r="F100" s="29"/>
      <c r="G100" s="30" t="s">
        <v>80</v>
      </c>
      <c r="H100" s="183">
        <f t="shared" si="41"/>
        <v>0</v>
      </c>
      <c r="I100" s="195">
        <f t="shared" si="42"/>
        <v>0</v>
      </c>
      <c r="J100" s="388"/>
      <c r="K100" s="249" t="s">
        <v>33</v>
      </c>
      <c r="L100" s="268"/>
      <c r="M100" s="269"/>
      <c r="N100" s="269"/>
      <c r="O100" s="270"/>
      <c r="P100" s="46">
        <v>0</v>
      </c>
      <c r="Q100" s="253"/>
      <c r="R100" s="295"/>
      <c r="S100" s="296"/>
      <c r="T100" s="296"/>
      <c r="U100" s="297"/>
      <c r="V100" s="61"/>
      <c r="W100" s="37"/>
      <c r="X100" s="271"/>
      <c r="Y100" s="272"/>
      <c r="Z100" s="272"/>
      <c r="AA100" s="270"/>
      <c r="AB100" s="46"/>
      <c r="AC100" s="38"/>
      <c r="AD100" s="283"/>
      <c r="AE100" s="269"/>
      <c r="AF100" s="269"/>
      <c r="AG100" s="286"/>
      <c r="AH100" s="49"/>
      <c r="AI100" s="37"/>
      <c r="AJ100" s="268"/>
      <c r="AK100" s="269"/>
      <c r="AL100" s="269"/>
      <c r="AM100" s="270"/>
      <c r="AN100" s="46"/>
      <c r="AO100" s="40"/>
      <c r="AP100" s="268"/>
      <c r="AQ100" s="269"/>
      <c r="AR100" s="269"/>
      <c r="AS100" s="286"/>
      <c r="AT100" s="49"/>
      <c r="AU100" s="40"/>
      <c r="AV100" s="268"/>
      <c r="AW100" s="269"/>
      <c r="AX100" s="269"/>
      <c r="AY100" s="270"/>
      <c r="AZ100" s="46"/>
      <c r="BA100" s="40"/>
      <c r="BB100" s="268"/>
      <c r="BC100" s="269"/>
      <c r="BD100" s="269"/>
      <c r="BE100" s="286"/>
      <c r="BF100" s="49"/>
      <c r="BG100" s="40"/>
      <c r="BH100" s="268"/>
      <c r="BI100" s="269"/>
      <c r="BJ100" s="269"/>
      <c r="BK100" s="270"/>
      <c r="BL100" s="46"/>
      <c r="BM100" s="40"/>
      <c r="BN100" s="283"/>
      <c r="BO100" s="269"/>
      <c r="BP100" s="269"/>
      <c r="BQ100" s="286"/>
      <c r="BR100" s="49"/>
      <c r="BS100" s="37"/>
      <c r="BT100" s="268"/>
      <c r="BU100" s="269"/>
      <c r="BV100" s="269"/>
      <c r="BW100" s="270"/>
      <c r="BX100" s="46"/>
      <c r="BY100" s="38"/>
      <c r="BZ100" s="283"/>
      <c r="CA100" s="269"/>
      <c r="CB100" s="269"/>
      <c r="CC100" s="270"/>
      <c r="CD100" s="46"/>
      <c r="CE100" s="40"/>
      <c r="CF100" s="17"/>
      <c r="CG100" s="18"/>
      <c r="CH100" s="18"/>
    </row>
    <row r="101" spans="1:86" ht="34.5" customHeight="1" x14ac:dyDescent="0.3">
      <c r="A101" s="462"/>
      <c r="B101" s="245" t="str">
        <f>+B100</f>
        <v>EP</v>
      </c>
      <c r="C101" s="464"/>
      <c r="D101" s="464"/>
      <c r="E101" s="466"/>
      <c r="F101" s="29"/>
      <c r="G101" s="30" t="str">
        <f t="shared" ref="G101" si="52">+G100</f>
        <v>1.1.3.1</v>
      </c>
      <c r="H101" s="182">
        <f t="shared" si="41"/>
        <v>0</v>
      </c>
      <c r="I101" s="196">
        <f t="shared" si="42"/>
        <v>0</v>
      </c>
      <c r="J101" s="389"/>
      <c r="K101" s="248" t="s">
        <v>34</v>
      </c>
      <c r="L101" s="268"/>
      <c r="M101" s="269"/>
      <c r="N101" s="269"/>
      <c r="O101" s="270"/>
      <c r="P101" s="41">
        <v>0</v>
      </c>
      <c r="Q101" s="254"/>
      <c r="R101" s="284"/>
      <c r="S101" s="272"/>
      <c r="T101" s="272"/>
      <c r="U101" s="273"/>
      <c r="V101" s="41"/>
      <c r="W101" s="42"/>
      <c r="X101" s="268"/>
      <c r="Y101" s="269"/>
      <c r="Z101" s="269"/>
      <c r="AA101" s="270"/>
      <c r="AB101" s="41"/>
      <c r="AC101" s="43"/>
      <c r="AD101" s="283"/>
      <c r="AE101" s="269"/>
      <c r="AF101" s="269"/>
      <c r="AG101" s="286"/>
      <c r="AH101" s="44"/>
      <c r="AI101" s="42"/>
      <c r="AJ101" s="268"/>
      <c r="AK101" s="269"/>
      <c r="AL101" s="269"/>
      <c r="AM101" s="270"/>
      <c r="AN101" s="41"/>
      <c r="AO101" s="45"/>
      <c r="AP101" s="268"/>
      <c r="AQ101" s="269"/>
      <c r="AR101" s="269"/>
      <c r="AS101" s="286"/>
      <c r="AT101" s="44"/>
      <c r="AU101" s="45"/>
      <c r="AV101" s="268"/>
      <c r="AW101" s="269"/>
      <c r="AX101" s="269"/>
      <c r="AY101" s="270"/>
      <c r="AZ101" s="41"/>
      <c r="BA101" s="45"/>
      <c r="BB101" s="268"/>
      <c r="BC101" s="269"/>
      <c r="BD101" s="269"/>
      <c r="BE101" s="286"/>
      <c r="BF101" s="44"/>
      <c r="BG101" s="45"/>
      <c r="BH101" s="268"/>
      <c r="BI101" s="269"/>
      <c r="BJ101" s="269"/>
      <c r="BK101" s="270"/>
      <c r="BL101" s="41"/>
      <c r="BM101" s="45"/>
      <c r="BN101" s="283"/>
      <c r="BO101" s="269"/>
      <c r="BP101" s="269"/>
      <c r="BQ101" s="286"/>
      <c r="BR101" s="44"/>
      <c r="BS101" s="42"/>
      <c r="BT101" s="268"/>
      <c r="BU101" s="269"/>
      <c r="BV101" s="269"/>
      <c r="BW101" s="270"/>
      <c r="BX101" s="41"/>
      <c r="BY101" s="43"/>
      <c r="BZ101" s="283"/>
      <c r="CA101" s="269"/>
      <c r="CB101" s="269"/>
      <c r="CC101" s="270"/>
      <c r="CD101" s="41"/>
      <c r="CE101" s="45"/>
      <c r="CF101" s="17"/>
      <c r="CG101" s="18"/>
      <c r="CH101" s="18"/>
    </row>
    <row r="102" spans="1:86" ht="52.5" customHeight="1" x14ac:dyDescent="0.3">
      <c r="A102" s="462">
        <v>47</v>
      </c>
      <c r="B102" s="245" t="s">
        <v>35</v>
      </c>
      <c r="C102" s="464"/>
      <c r="D102" s="464"/>
      <c r="E102" s="466"/>
      <c r="F102" s="29"/>
      <c r="G102" s="30" t="s">
        <v>80</v>
      </c>
      <c r="H102" s="183">
        <f t="shared" si="41"/>
        <v>0</v>
      </c>
      <c r="I102" s="195">
        <f t="shared" si="42"/>
        <v>0</v>
      </c>
      <c r="J102" s="388"/>
      <c r="K102" s="249" t="s">
        <v>33</v>
      </c>
      <c r="L102" s="268"/>
      <c r="M102" s="269"/>
      <c r="N102" s="269"/>
      <c r="O102" s="270"/>
      <c r="P102" s="46">
        <v>0</v>
      </c>
      <c r="Q102" s="253"/>
      <c r="R102" s="283"/>
      <c r="S102" s="269"/>
      <c r="T102" s="269"/>
      <c r="U102" s="270"/>
      <c r="V102" s="46"/>
      <c r="W102" s="37"/>
      <c r="X102" s="268"/>
      <c r="Y102" s="269"/>
      <c r="Z102" s="269"/>
      <c r="AA102" s="270"/>
      <c r="AB102" s="46"/>
      <c r="AC102" s="38"/>
      <c r="AD102" s="283"/>
      <c r="AE102" s="269"/>
      <c r="AF102" s="269"/>
      <c r="AG102" s="286"/>
      <c r="AH102" s="49"/>
      <c r="AI102" s="37"/>
      <c r="AJ102" s="268"/>
      <c r="AK102" s="269"/>
      <c r="AL102" s="269"/>
      <c r="AM102" s="270"/>
      <c r="AN102" s="46"/>
      <c r="AO102" s="40"/>
      <c r="AP102" s="268"/>
      <c r="AQ102" s="269"/>
      <c r="AR102" s="269"/>
      <c r="AS102" s="286"/>
      <c r="AT102" s="49"/>
      <c r="AU102" s="40"/>
      <c r="AV102" s="268"/>
      <c r="AW102" s="269"/>
      <c r="AX102" s="269"/>
      <c r="AY102" s="270"/>
      <c r="AZ102" s="46"/>
      <c r="BA102" s="40"/>
      <c r="BB102" s="268"/>
      <c r="BC102" s="269"/>
      <c r="BD102" s="269"/>
      <c r="BE102" s="286"/>
      <c r="BF102" s="49"/>
      <c r="BG102" s="40"/>
      <c r="BH102" s="268"/>
      <c r="BI102" s="269"/>
      <c r="BJ102" s="269"/>
      <c r="BK102" s="270"/>
      <c r="BL102" s="46"/>
      <c r="BM102" s="40"/>
      <c r="BN102" s="283"/>
      <c r="BO102" s="269"/>
      <c r="BP102" s="269"/>
      <c r="BQ102" s="286"/>
      <c r="BR102" s="49"/>
      <c r="BS102" s="37"/>
      <c r="BT102" s="268"/>
      <c r="BU102" s="269"/>
      <c r="BV102" s="269"/>
      <c r="BW102" s="270"/>
      <c r="BX102" s="46"/>
      <c r="BY102" s="38"/>
      <c r="BZ102" s="283"/>
      <c r="CA102" s="269"/>
      <c r="CB102" s="269"/>
      <c r="CC102" s="270"/>
      <c r="CD102" s="46"/>
      <c r="CE102" s="40"/>
      <c r="CF102" s="17"/>
      <c r="CG102" s="18"/>
      <c r="CH102" s="18"/>
    </row>
    <row r="103" spans="1:86" ht="52.5" customHeight="1" x14ac:dyDescent="0.3">
      <c r="A103" s="462"/>
      <c r="B103" s="245" t="str">
        <f>+B102</f>
        <v>ARL</v>
      </c>
      <c r="C103" s="464"/>
      <c r="D103" s="464"/>
      <c r="E103" s="466"/>
      <c r="F103" s="29"/>
      <c r="G103" s="30" t="str">
        <f t="shared" ref="G103" si="53">+G102</f>
        <v>1.1.3.1</v>
      </c>
      <c r="H103" s="182">
        <f t="shared" si="41"/>
        <v>0</v>
      </c>
      <c r="I103" s="196">
        <f t="shared" si="42"/>
        <v>0</v>
      </c>
      <c r="J103" s="389"/>
      <c r="K103" s="248" t="s">
        <v>34</v>
      </c>
      <c r="L103" s="268"/>
      <c r="M103" s="269"/>
      <c r="N103" s="269"/>
      <c r="O103" s="270"/>
      <c r="P103" s="41">
        <v>0</v>
      </c>
      <c r="Q103" s="254"/>
      <c r="R103" s="283"/>
      <c r="S103" s="269"/>
      <c r="T103" s="269"/>
      <c r="U103" s="270"/>
      <c r="V103" s="41"/>
      <c r="W103" s="42"/>
      <c r="X103" s="268"/>
      <c r="Y103" s="269"/>
      <c r="Z103" s="269"/>
      <c r="AA103" s="270"/>
      <c r="AB103" s="41"/>
      <c r="AC103" s="43"/>
      <c r="AD103" s="283"/>
      <c r="AE103" s="269"/>
      <c r="AF103" s="269"/>
      <c r="AG103" s="286"/>
      <c r="AH103" s="44"/>
      <c r="AI103" s="42"/>
      <c r="AJ103" s="268"/>
      <c r="AK103" s="269"/>
      <c r="AL103" s="269"/>
      <c r="AM103" s="270"/>
      <c r="AN103" s="41"/>
      <c r="AO103" s="45"/>
      <c r="AP103" s="268"/>
      <c r="AQ103" s="269"/>
      <c r="AR103" s="269"/>
      <c r="AS103" s="286"/>
      <c r="AT103" s="44"/>
      <c r="AU103" s="45"/>
      <c r="AV103" s="268"/>
      <c r="AW103" s="269"/>
      <c r="AX103" s="269"/>
      <c r="AY103" s="270"/>
      <c r="AZ103" s="41"/>
      <c r="BA103" s="45"/>
      <c r="BB103" s="268"/>
      <c r="BC103" s="269"/>
      <c r="BD103" s="269"/>
      <c r="BE103" s="286"/>
      <c r="BF103" s="44"/>
      <c r="BG103" s="45"/>
      <c r="BH103" s="268"/>
      <c r="BI103" s="269"/>
      <c r="BJ103" s="269"/>
      <c r="BK103" s="270"/>
      <c r="BL103" s="41"/>
      <c r="BM103" s="45"/>
      <c r="BN103" s="283"/>
      <c r="BO103" s="269"/>
      <c r="BP103" s="269"/>
      <c r="BQ103" s="286"/>
      <c r="BR103" s="44"/>
      <c r="BS103" s="42"/>
      <c r="BT103" s="268"/>
      <c r="BU103" s="269"/>
      <c r="BV103" s="269"/>
      <c r="BW103" s="270"/>
      <c r="BX103" s="41"/>
      <c r="BY103" s="43"/>
      <c r="BZ103" s="283"/>
      <c r="CA103" s="269"/>
      <c r="CB103" s="269"/>
      <c r="CC103" s="270"/>
      <c r="CD103" s="41"/>
      <c r="CE103" s="45"/>
      <c r="CF103" s="17"/>
      <c r="CG103" s="18"/>
      <c r="CH103" s="18"/>
    </row>
    <row r="104" spans="1:86" ht="69" customHeight="1" x14ac:dyDescent="0.3">
      <c r="A104" s="462">
        <v>48</v>
      </c>
      <c r="B104" s="245" t="s">
        <v>35</v>
      </c>
      <c r="C104" s="464"/>
      <c r="D104" s="464"/>
      <c r="E104" s="466"/>
      <c r="F104" s="29"/>
      <c r="G104" s="30" t="s">
        <v>80</v>
      </c>
      <c r="H104" s="183">
        <f t="shared" si="41"/>
        <v>0</v>
      </c>
      <c r="I104" s="195">
        <f t="shared" si="42"/>
        <v>0</v>
      </c>
      <c r="J104" s="388"/>
      <c r="K104" s="249" t="s">
        <v>33</v>
      </c>
      <c r="L104" s="268"/>
      <c r="M104" s="269"/>
      <c r="N104" s="269"/>
      <c r="O104" s="270"/>
      <c r="P104" s="46">
        <v>0</v>
      </c>
      <c r="Q104" s="253"/>
      <c r="R104" s="283"/>
      <c r="S104" s="269"/>
      <c r="T104" s="269"/>
      <c r="U104" s="270"/>
      <c r="V104" s="46"/>
      <c r="W104" s="37"/>
      <c r="X104" s="268"/>
      <c r="Y104" s="269"/>
      <c r="Z104" s="269"/>
      <c r="AA104" s="270"/>
      <c r="AB104" s="46"/>
      <c r="AC104" s="38"/>
      <c r="AD104" s="283"/>
      <c r="AE104" s="269"/>
      <c r="AF104" s="269"/>
      <c r="AG104" s="286"/>
      <c r="AH104" s="49"/>
      <c r="AI104" s="37"/>
      <c r="AJ104" s="268"/>
      <c r="AK104" s="269"/>
      <c r="AL104" s="269"/>
      <c r="AM104" s="270"/>
      <c r="AN104" s="46"/>
      <c r="AO104" s="40"/>
      <c r="AP104" s="268"/>
      <c r="AQ104" s="269"/>
      <c r="AR104" s="269"/>
      <c r="AS104" s="286"/>
      <c r="AT104" s="49"/>
      <c r="AU104" s="40"/>
      <c r="AV104" s="268"/>
      <c r="AW104" s="269"/>
      <c r="AX104" s="269"/>
      <c r="AY104" s="270"/>
      <c r="AZ104" s="46"/>
      <c r="BA104" s="40"/>
      <c r="BB104" s="268"/>
      <c r="BC104" s="269"/>
      <c r="BD104" s="269"/>
      <c r="BE104" s="286"/>
      <c r="BF104" s="49"/>
      <c r="BG104" s="40"/>
      <c r="BH104" s="268"/>
      <c r="BI104" s="269"/>
      <c r="BJ104" s="269"/>
      <c r="BK104" s="270"/>
      <c r="BL104" s="46"/>
      <c r="BM104" s="40"/>
      <c r="BN104" s="283"/>
      <c r="BO104" s="269"/>
      <c r="BP104" s="269"/>
      <c r="BQ104" s="286"/>
      <c r="BR104" s="49"/>
      <c r="BS104" s="37"/>
      <c r="BT104" s="268"/>
      <c r="BU104" s="269"/>
      <c r="BV104" s="269"/>
      <c r="BW104" s="270"/>
      <c r="BX104" s="46"/>
      <c r="BY104" s="38"/>
      <c r="BZ104" s="283"/>
      <c r="CA104" s="269"/>
      <c r="CB104" s="269"/>
      <c r="CC104" s="270"/>
      <c r="CD104" s="46"/>
      <c r="CE104" s="40"/>
      <c r="CF104" s="17"/>
      <c r="CG104" s="18"/>
      <c r="CH104" s="18"/>
    </row>
    <row r="105" spans="1:86" ht="69" customHeight="1" x14ac:dyDescent="0.3">
      <c r="A105" s="462"/>
      <c r="B105" s="245" t="str">
        <f>+B104</f>
        <v>ARL</v>
      </c>
      <c r="C105" s="464"/>
      <c r="D105" s="464"/>
      <c r="E105" s="466"/>
      <c r="F105" s="29"/>
      <c r="G105" s="30" t="str">
        <f t="shared" ref="G105" si="54">+G104</f>
        <v>1.1.3.1</v>
      </c>
      <c r="H105" s="182">
        <f t="shared" si="41"/>
        <v>0</v>
      </c>
      <c r="I105" s="196">
        <f t="shared" si="42"/>
        <v>0</v>
      </c>
      <c r="J105" s="389"/>
      <c r="K105" s="248" t="s">
        <v>34</v>
      </c>
      <c r="L105" s="268"/>
      <c r="M105" s="269"/>
      <c r="N105" s="269"/>
      <c r="O105" s="270"/>
      <c r="P105" s="41">
        <v>0</v>
      </c>
      <c r="Q105" s="254"/>
      <c r="R105" s="283"/>
      <c r="S105" s="269"/>
      <c r="T105" s="269"/>
      <c r="U105" s="270"/>
      <c r="V105" s="41"/>
      <c r="W105" s="42"/>
      <c r="X105" s="268"/>
      <c r="Y105" s="269"/>
      <c r="Z105" s="269"/>
      <c r="AA105" s="270"/>
      <c r="AB105" s="41"/>
      <c r="AC105" s="43"/>
      <c r="AD105" s="283"/>
      <c r="AE105" s="269"/>
      <c r="AF105" s="269"/>
      <c r="AG105" s="286"/>
      <c r="AH105" s="44"/>
      <c r="AI105" s="42"/>
      <c r="AJ105" s="268"/>
      <c r="AK105" s="269"/>
      <c r="AL105" s="269"/>
      <c r="AM105" s="270"/>
      <c r="AN105" s="41"/>
      <c r="AO105" s="45"/>
      <c r="AP105" s="268"/>
      <c r="AQ105" s="269"/>
      <c r="AR105" s="269"/>
      <c r="AS105" s="286"/>
      <c r="AT105" s="44"/>
      <c r="AU105" s="45"/>
      <c r="AV105" s="268"/>
      <c r="AW105" s="269"/>
      <c r="AX105" s="269"/>
      <c r="AY105" s="270"/>
      <c r="AZ105" s="41"/>
      <c r="BA105" s="45"/>
      <c r="BB105" s="268"/>
      <c r="BC105" s="269"/>
      <c r="BD105" s="269"/>
      <c r="BE105" s="286"/>
      <c r="BF105" s="44"/>
      <c r="BG105" s="45"/>
      <c r="BH105" s="268"/>
      <c r="BI105" s="269"/>
      <c r="BJ105" s="269"/>
      <c r="BK105" s="270"/>
      <c r="BL105" s="41"/>
      <c r="BM105" s="45"/>
      <c r="BN105" s="283"/>
      <c r="BO105" s="269"/>
      <c r="BP105" s="269"/>
      <c r="BQ105" s="286"/>
      <c r="BR105" s="44"/>
      <c r="BS105" s="42"/>
      <c r="BT105" s="268"/>
      <c r="BU105" s="269"/>
      <c r="BV105" s="269"/>
      <c r="BW105" s="270"/>
      <c r="BX105" s="41"/>
      <c r="BY105" s="43"/>
      <c r="BZ105" s="283"/>
      <c r="CA105" s="269"/>
      <c r="CB105" s="269"/>
      <c r="CC105" s="270"/>
      <c r="CD105" s="41"/>
      <c r="CE105" s="45"/>
      <c r="CF105" s="17"/>
      <c r="CG105" s="18"/>
      <c r="CH105" s="18"/>
    </row>
    <row r="106" spans="1:86" ht="43.5" customHeight="1" x14ac:dyDescent="0.3">
      <c r="A106" s="462">
        <v>49</v>
      </c>
      <c r="B106" s="245" t="s">
        <v>32</v>
      </c>
      <c r="C106" s="464"/>
      <c r="D106" s="464"/>
      <c r="E106" s="466"/>
      <c r="F106" s="29"/>
      <c r="G106" s="30" t="s">
        <v>80</v>
      </c>
      <c r="H106" s="183">
        <f t="shared" si="41"/>
        <v>0</v>
      </c>
      <c r="I106" s="195">
        <f t="shared" si="42"/>
        <v>0</v>
      </c>
      <c r="J106" s="388"/>
      <c r="K106" s="249" t="s">
        <v>33</v>
      </c>
      <c r="L106" s="268"/>
      <c r="M106" s="269"/>
      <c r="N106" s="269"/>
      <c r="O106" s="270"/>
      <c r="P106" s="46">
        <v>0</v>
      </c>
      <c r="Q106" s="253"/>
      <c r="R106" s="283"/>
      <c r="S106" s="269"/>
      <c r="T106" s="269"/>
      <c r="U106" s="270"/>
      <c r="V106" s="46"/>
      <c r="W106" s="37"/>
      <c r="X106" s="268"/>
      <c r="Y106" s="269"/>
      <c r="Z106" s="269"/>
      <c r="AA106" s="270"/>
      <c r="AB106" s="46"/>
      <c r="AC106" s="38"/>
      <c r="AD106" s="283"/>
      <c r="AE106" s="269"/>
      <c r="AF106" s="269"/>
      <c r="AG106" s="286"/>
      <c r="AH106" s="49"/>
      <c r="AI106" s="37"/>
      <c r="AJ106" s="268"/>
      <c r="AK106" s="269"/>
      <c r="AL106" s="269"/>
      <c r="AM106" s="270"/>
      <c r="AN106" s="46"/>
      <c r="AO106" s="40"/>
      <c r="AP106" s="268"/>
      <c r="AQ106" s="269"/>
      <c r="AR106" s="269"/>
      <c r="AS106" s="286"/>
      <c r="AT106" s="49"/>
      <c r="AU106" s="40"/>
      <c r="AV106" s="268"/>
      <c r="AW106" s="269"/>
      <c r="AX106" s="269"/>
      <c r="AY106" s="270"/>
      <c r="AZ106" s="46"/>
      <c r="BA106" s="40"/>
      <c r="BB106" s="268"/>
      <c r="BC106" s="269"/>
      <c r="BD106" s="269"/>
      <c r="BE106" s="286"/>
      <c r="BF106" s="49"/>
      <c r="BG106" s="40"/>
      <c r="BH106" s="268"/>
      <c r="BI106" s="269"/>
      <c r="BJ106" s="269"/>
      <c r="BK106" s="270"/>
      <c r="BL106" s="46"/>
      <c r="BM106" s="40"/>
      <c r="BN106" s="283"/>
      <c r="BO106" s="269"/>
      <c r="BP106" s="269"/>
      <c r="BQ106" s="286"/>
      <c r="BR106" s="49"/>
      <c r="BS106" s="37"/>
      <c r="BT106" s="268"/>
      <c r="BU106" s="269"/>
      <c r="BV106" s="269"/>
      <c r="BW106" s="270"/>
      <c r="BX106" s="46"/>
      <c r="BY106" s="38"/>
      <c r="BZ106" s="283"/>
      <c r="CA106" s="269"/>
      <c r="CB106" s="269"/>
      <c r="CC106" s="270"/>
      <c r="CD106" s="46"/>
      <c r="CE106" s="40"/>
      <c r="CF106" s="17"/>
      <c r="CG106" s="18"/>
      <c r="CH106" s="18"/>
    </row>
    <row r="107" spans="1:86" ht="43.5" customHeight="1" x14ac:dyDescent="0.3">
      <c r="A107" s="462"/>
      <c r="B107" s="245" t="str">
        <f>+B106</f>
        <v>EICI</v>
      </c>
      <c r="C107" s="464"/>
      <c r="D107" s="464"/>
      <c r="E107" s="466"/>
      <c r="F107" s="29"/>
      <c r="G107" s="30" t="str">
        <f t="shared" ref="G107" si="55">+G106</f>
        <v>1.1.3.1</v>
      </c>
      <c r="H107" s="182">
        <f t="shared" si="41"/>
        <v>0</v>
      </c>
      <c r="I107" s="196">
        <f t="shared" si="42"/>
        <v>0</v>
      </c>
      <c r="J107" s="389"/>
      <c r="K107" s="248" t="s">
        <v>34</v>
      </c>
      <c r="L107" s="268"/>
      <c r="M107" s="269"/>
      <c r="N107" s="269"/>
      <c r="O107" s="270"/>
      <c r="P107" s="41">
        <v>0</v>
      </c>
      <c r="Q107" s="254"/>
      <c r="R107" s="283"/>
      <c r="S107" s="269"/>
      <c r="T107" s="269"/>
      <c r="U107" s="270"/>
      <c r="V107" s="41"/>
      <c r="W107" s="42"/>
      <c r="X107" s="268"/>
      <c r="Y107" s="269"/>
      <c r="Z107" s="269"/>
      <c r="AA107" s="270"/>
      <c r="AB107" s="41"/>
      <c r="AC107" s="43"/>
      <c r="AD107" s="283"/>
      <c r="AE107" s="269"/>
      <c r="AF107" s="269"/>
      <c r="AG107" s="286"/>
      <c r="AH107" s="44"/>
      <c r="AI107" s="42"/>
      <c r="AJ107" s="268"/>
      <c r="AK107" s="269"/>
      <c r="AL107" s="269"/>
      <c r="AM107" s="270"/>
      <c r="AN107" s="41"/>
      <c r="AO107" s="45"/>
      <c r="AP107" s="268"/>
      <c r="AQ107" s="269"/>
      <c r="AR107" s="269"/>
      <c r="AS107" s="286"/>
      <c r="AT107" s="44"/>
      <c r="AU107" s="45"/>
      <c r="AV107" s="268"/>
      <c r="AW107" s="269"/>
      <c r="AX107" s="269"/>
      <c r="AY107" s="270"/>
      <c r="AZ107" s="41"/>
      <c r="BA107" s="45"/>
      <c r="BB107" s="268"/>
      <c r="BC107" s="269"/>
      <c r="BD107" s="269"/>
      <c r="BE107" s="286"/>
      <c r="BF107" s="44"/>
      <c r="BG107" s="45"/>
      <c r="BH107" s="268"/>
      <c r="BI107" s="269"/>
      <c r="BJ107" s="269"/>
      <c r="BK107" s="270"/>
      <c r="BL107" s="41"/>
      <c r="BM107" s="45"/>
      <c r="BN107" s="283"/>
      <c r="BO107" s="269"/>
      <c r="BP107" s="269"/>
      <c r="BQ107" s="286"/>
      <c r="BR107" s="44"/>
      <c r="BS107" s="42"/>
      <c r="BT107" s="268"/>
      <c r="BU107" s="269"/>
      <c r="BV107" s="269"/>
      <c r="BW107" s="270"/>
      <c r="BX107" s="41"/>
      <c r="BY107" s="43"/>
      <c r="BZ107" s="283"/>
      <c r="CA107" s="269"/>
      <c r="CB107" s="269"/>
      <c r="CC107" s="270"/>
      <c r="CD107" s="41"/>
      <c r="CE107" s="45"/>
      <c r="CF107" s="17"/>
      <c r="CG107" s="18"/>
      <c r="CH107" s="18"/>
    </row>
    <row r="108" spans="1:86" ht="48.75" customHeight="1" x14ac:dyDescent="0.3">
      <c r="A108" s="462">
        <v>50</v>
      </c>
      <c r="B108" s="245" t="s">
        <v>32</v>
      </c>
      <c r="C108" s="464"/>
      <c r="D108" s="464"/>
      <c r="E108" s="466"/>
      <c r="F108" s="29"/>
      <c r="G108" s="30" t="s">
        <v>85</v>
      </c>
      <c r="H108" s="183">
        <f t="shared" si="41"/>
        <v>0</v>
      </c>
      <c r="I108" s="195">
        <f t="shared" si="42"/>
        <v>0</v>
      </c>
      <c r="J108" s="388"/>
      <c r="K108" s="249" t="s">
        <v>33</v>
      </c>
      <c r="L108" s="268"/>
      <c r="M108" s="269"/>
      <c r="N108" s="269"/>
      <c r="O108" s="270"/>
      <c r="P108" s="46">
        <v>0</v>
      </c>
      <c r="Q108" s="253"/>
      <c r="R108" s="284"/>
      <c r="S108" s="272"/>
      <c r="T108" s="272"/>
      <c r="U108" s="273"/>
      <c r="V108" s="46"/>
      <c r="W108" s="37"/>
      <c r="X108" s="271"/>
      <c r="Y108" s="272"/>
      <c r="Z108" s="272"/>
      <c r="AA108" s="270"/>
      <c r="AB108" s="46"/>
      <c r="AC108" s="38"/>
      <c r="AD108" s="283"/>
      <c r="AE108" s="269"/>
      <c r="AF108" s="269"/>
      <c r="AG108" s="286"/>
      <c r="AH108" s="49"/>
      <c r="AI108" s="37"/>
      <c r="AJ108" s="268"/>
      <c r="AK108" s="269"/>
      <c r="AL108" s="269"/>
      <c r="AM108" s="270"/>
      <c r="AN108" s="46"/>
      <c r="AO108" s="40"/>
      <c r="AP108" s="268"/>
      <c r="AQ108" s="269"/>
      <c r="AR108" s="269"/>
      <c r="AS108" s="286"/>
      <c r="AT108" s="49"/>
      <c r="AU108" s="40"/>
      <c r="AV108" s="268"/>
      <c r="AW108" s="269"/>
      <c r="AX108" s="269"/>
      <c r="AY108" s="270"/>
      <c r="AZ108" s="46"/>
      <c r="BA108" s="40"/>
      <c r="BB108" s="268"/>
      <c r="BC108" s="269"/>
      <c r="BD108" s="269"/>
      <c r="BE108" s="286"/>
      <c r="BF108" s="49"/>
      <c r="BG108" s="40"/>
      <c r="BH108" s="268"/>
      <c r="BI108" s="269"/>
      <c r="BJ108" s="269"/>
      <c r="BK108" s="270"/>
      <c r="BL108" s="46"/>
      <c r="BM108" s="40"/>
      <c r="BN108" s="283"/>
      <c r="BO108" s="269"/>
      <c r="BP108" s="269"/>
      <c r="BQ108" s="286"/>
      <c r="BR108" s="49"/>
      <c r="BS108" s="37"/>
      <c r="BT108" s="268"/>
      <c r="BU108" s="269"/>
      <c r="BV108" s="269"/>
      <c r="BW108" s="270"/>
      <c r="BX108" s="46"/>
      <c r="BY108" s="38"/>
      <c r="BZ108" s="283"/>
      <c r="CA108" s="269"/>
      <c r="CB108" s="269"/>
      <c r="CC108" s="270"/>
      <c r="CD108" s="46"/>
      <c r="CE108" s="40"/>
      <c r="CF108" s="17"/>
      <c r="CG108" s="18"/>
      <c r="CH108" s="18"/>
    </row>
    <row r="109" spans="1:86" ht="48.75" customHeight="1" x14ac:dyDescent="0.3">
      <c r="A109" s="462"/>
      <c r="B109" s="245" t="str">
        <f>+B108</f>
        <v>EICI</v>
      </c>
      <c r="C109" s="464"/>
      <c r="D109" s="464"/>
      <c r="E109" s="466"/>
      <c r="F109" s="29"/>
      <c r="G109" s="30" t="str">
        <f t="shared" ref="G109" si="56">+G108</f>
        <v>1.1.3.5</v>
      </c>
      <c r="H109" s="182">
        <f t="shared" si="41"/>
        <v>0</v>
      </c>
      <c r="I109" s="196">
        <f t="shared" si="42"/>
        <v>0</v>
      </c>
      <c r="J109" s="389"/>
      <c r="K109" s="248" t="s">
        <v>34</v>
      </c>
      <c r="L109" s="268"/>
      <c r="M109" s="269"/>
      <c r="N109" s="269"/>
      <c r="O109" s="270"/>
      <c r="P109" s="41">
        <v>0</v>
      </c>
      <c r="Q109" s="254"/>
      <c r="R109" s="283"/>
      <c r="S109" s="269"/>
      <c r="T109" s="269"/>
      <c r="U109" s="270"/>
      <c r="V109" s="41"/>
      <c r="W109" s="42"/>
      <c r="X109" s="268"/>
      <c r="Y109" s="269"/>
      <c r="Z109" s="269"/>
      <c r="AA109" s="270"/>
      <c r="AB109" s="41"/>
      <c r="AC109" s="43"/>
      <c r="AD109" s="283"/>
      <c r="AE109" s="269"/>
      <c r="AF109" s="269"/>
      <c r="AG109" s="286"/>
      <c r="AH109" s="44"/>
      <c r="AI109" s="42"/>
      <c r="AJ109" s="268"/>
      <c r="AK109" s="269"/>
      <c r="AL109" s="269"/>
      <c r="AM109" s="270"/>
      <c r="AN109" s="41"/>
      <c r="AO109" s="45"/>
      <c r="AP109" s="268"/>
      <c r="AQ109" s="269"/>
      <c r="AR109" s="269"/>
      <c r="AS109" s="286"/>
      <c r="AT109" s="44"/>
      <c r="AU109" s="45"/>
      <c r="AV109" s="268"/>
      <c r="AW109" s="269"/>
      <c r="AX109" s="269"/>
      <c r="AY109" s="270"/>
      <c r="AZ109" s="41"/>
      <c r="BA109" s="45"/>
      <c r="BB109" s="268"/>
      <c r="BC109" s="269"/>
      <c r="BD109" s="269"/>
      <c r="BE109" s="286"/>
      <c r="BF109" s="44"/>
      <c r="BG109" s="45"/>
      <c r="BH109" s="268"/>
      <c r="BI109" s="269"/>
      <c r="BJ109" s="269"/>
      <c r="BK109" s="270"/>
      <c r="BL109" s="41"/>
      <c r="BM109" s="45"/>
      <c r="BN109" s="283"/>
      <c r="BO109" s="269"/>
      <c r="BP109" s="269"/>
      <c r="BQ109" s="286"/>
      <c r="BR109" s="44"/>
      <c r="BS109" s="42"/>
      <c r="BT109" s="268"/>
      <c r="BU109" s="269"/>
      <c r="BV109" s="269"/>
      <c r="BW109" s="270"/>
      <c r="BX109" s="41"/>
      <c r="BY109" s="43"/>
      <c r="BZ109" s="283"/>
      <c r="CA109" s="269"/>
      <c r="CB109" s="269"/>
      <c r="CC109" s="270"/>
      <c r="CD109" s="41"/>
      <c r="CE109" s="45"/>
      <c r="CF109" s="17"/>
      <c r="CG109" s="18"/>
      <c r="CH109" s="18"/>
    </row>
    <row r="110" spans="1:86" ht="59.25" customHeight="1" x14ac:dyDescent="0.3">
      <c r="A110" s="462">
        <v>51</v>
      </c>
      <c r="B110" s="245" t="s">
        <v>32</v>
      </c>
      <c r="C110" s="464"/>
      <c r="D110" s="464"/>
      <c r="E110" s="466"/>
      <c r="F110" s="29"/>
      <c r="G110" s="30" t="s">
        <v>80</v>
      </c>
      <c r="H110" s="183">
        <f t="shared" si="41"/>
        <v>0</v>
      </c>
      <c r="I110" s="195">
        <f t="shared" si="42"/>
        <v>0</v>
      </c>
      <c r="J110" s="388"/>
      <c r="K110" s="249" t="s">
        <v>33</v>
      </c>
      <c r="L110" s="268"/>
      <c r="M110" s="269"/>
      <c r="N110" s="269"/>
      <c r="O110" s="270"/>
      <c r="P110" s="46">
        <v>0</v>
      </c>
      <c r="Q110" s="253"/>
      <c r="R110" s="284"/>
      <c r="S110" s="272"/>
      <c r="T110" s="272"/>
      <c r="U110" s="273"/>
      <c r="V110" s="46"/>
      <c r="W110" s="37"/>
      <c r="X110" s="271"/>
      <c r="Y110" s="272"/>
      <c r="Z110" s="272"/>
      <c r="AA110" s="270"/>
      <c r="AB110" s="46"/>
      <c r="AC110" s="38"/>
      <c r="AD110" s="283"/>
      <c r="AE110" s="269"/>
      <c r="AF110" s="269"/>
      <c r="AG110" s="286"/>
      <c r="AH110" s="49"/>
      <c r="AI110" s="37"/>
      <c r="AJ110" s="268"/>
      <c r="AK110" s="269"/>
      <c r="AL110" s="269"/>
      <c r="AM110" s="270"/>
      <c r="AN110" s="46"/>
      <c r="AO110" s="40"/>
      <c r="AP110" s="268"/>
      <c r="AQ110" s="269"/>
      <c r="AR110" s="269"/>
      <c r="AS110" s="269"/>
      <c r="AT110" s="49"/>
      <c r="AU110" s="40"/>
      <c r="AV110" s="268"/>
      <c r="AW110" s="269"/>
      <c r="AX110" s="269"/>
      <c r="AY110" s="270"/>
      <c r="AZ110" s="46"/>
      <c r="BA110" s="40"/>
      <c r="BB110" s="268"/>
      <c r="BC110" s="269"/>
      <c r="BD110" s="269"/>
      <c r="BE110" s="286"/>
      <c r="BF110" s="49"/>
      <c r="BG110" s="40"/>
      <c r="BH110" s="317"/>
      <c r="BI110" s="286"/>
      <c r="BJ110" s="286"/>
      <c r="BK110" s="270"/>
      <c r="BL110" s="46"/>
      <c r="BM110" s="40"/>
      <c r="BN110" s="283"/>
      <c r="BO110" s="269"/>
      <c r="BP110" s="269"/>
      <c r="BQ110" s="286"/>
      <c r="BR110" s="49"/>
      <c r="BS110" s="37"/>
      <c r="BT110" s="268"/>
      <c r="BU110" s="269"/>
      <c r="BV110" s="269"/>
      <c r="BW110" s="270"/>
      <c r="BX110" s="46"/>
      <c r="BY110" s="38"/>
      <c r="BZ110" s="283"/>
      <c r="CA110" s="269"/>
      <c r="CB110" s="269"/>
      <c r="CC110" s="270"/>
      <c r="CD110" s="46"/>
      <c r="CE110" s="40"/>
      <c r="CF110" s="17"/>
      <c r="CG110" s="18"/>
      <c r="CH110" s="18"/>
    </row>
    <row r="111" spans="1:86" ht="59.25" customHeight="1" thickBot="1" x14ac:dyDescent="0.35">
      <c r="A111" s="462"/>
      <c r="B111" s="245" t="str">
        <f>+B110</f>
        <v>EICI</v>
      </c>
      <c r="C111" s="464"/>
      <c r="D111" s="464"/>
      <c r="E111" s="466"/>
      <c r="F111" s="29"/>
      <c r="G111" s="30" t="str">
        <f t="shared" ref="G111" si="57">+G110</f>
        <v>1.1.3.1</v>
      </c>
      <c r="H111" s="182">
        <f t="shared" si="41"/>
        <v>0</v>
      </c>
      <c r="I111" s="196">
        <f t="shared" si="42"/>
        <v>0</v>
      </c>
      <c r="J111" s="389"/>
      <c r="K111" s="248" t="s">
        <v>34</v>
      </c>
      <c r="L111" s="265"/>
      <c r="M111" s="266"/>
      <c r="N111" s="266"/>
      <c r="O111" s="267"/>
      <c r="P111" s="31">
        <v>0</v>
      </c>
      <c r="Q111" s="252"/>
      <c r="R111" s="282"/>
      <c r="S111" s="266"/>
      <c r="T111" s="266"/>
      <c r="U111" s="267"/>
      <c r="V111" s="31"/>
      <c r="W111" s="32"/>
      <c r="X111" s="265"/>
      <c r="Y111" s="266"/>
      <c r="Z111" s="266"/>
      <c r="AA111" s="267"/>
      <c r="AB111" s="31"/>
      <c r="AC111" s="33"/>
      <c r="AD111" s="282"/>
      <c r="AE111" s="266"/>
      <c r="AF111" s="266"/>
      <c r="AG111" s="302"/>
      <c r="AH111" s="34"/>
      <c r="AI111" s="32"/>
      <c r="AJ111" s="265"/>
      <c r="AK111" s="266"/>
      <c r="AL111" s="266"/>
      <c r="AM111" s="267"/>
      <c r="AN111" s="31"/>
      <c r="AO111" s="35"/>
      <c r="AP111" s="265"/>
      <c r="AQ111" s="266"/>
      <c r="AR111" s="266"/>
      <c r="AS111" s="302"/>
      <c r="AT111" s="34"/>
      <c r="AU111" s="35"/>
      <c r="AV111" s="265"/>
      <c r="AW111" s="266"/>
      <c r="AX111" s="266"/>
      <c r="AY111" s="267"/>
      <c r="AZ111" s="31"/>
      <c r="BA111" s="35"/>
      <c r="BB111" s="265"/>
      <c r="BC111" s="266"/>
      <c r="BD111" s="266"/>
      <c r="BE111" s="302"/>
      <c r="BF111" s="34"/>
      <c r="BG111" s="35"/>
      <c r="BH111" s="265"/>
      <c r="BI111" s="266"/>
      <c r="BJ111" s="266"/>
      <c r="BK111" s="267"/>
      <c r="BL111" s="31"/>
      <c r="BM111" s="35"/>
      <c r="BN111" s="282"/>
      <c r="BO111" s="266"/>
      <c r="BP111" s="266"/>
      <c r="BQ111" s="302"/>
      <c r="BR111" s="34"/>
      <c r="BS111" s="32"/>
      <c r="BT111" s="265"/>
      <c r="BU111" s="266"/>
      <c r="BV111" s="266"/>
      <c r="BW111" s="267"/>
      <c r="BX111" s="31"/>
      <c r="BY111" s="33"/>
      <c r="BZ111" s="282"/>
      <c r="CA111" s="266"/>
      <c r="CB111" s="266"/>
      <c r="CC111" s="267"/>
      <c r="CD111" s="41"/>
      <c r="CE111" s="45"/>
      <c r="CF111" s="17"/>
      <c r="CG111" s="18"/>
      <c r="CH111" s="18"/>
    </row>
    <row r="112" spans="1:86" ht="54.75" customHeight="1" x14ac:dyDescent="0.3">
      <c r="A112" s="462">
        <v>52</v>
      </c>
      <c r="B112" s="245" t="s">
        <v>32</v>
      </c>
      <c r="C112" s="464"/>
      <c r="D112" s="464"/>
      <c r="E112" s="466"/>
      <c r="F112" s="29"/>
      <c r="G112" s="30" t="s">
        <v>85</v>
      </c>
      <c r="H112" s="183">
        <f t="shared" si="41"/>
        <v>0</v>
      </c>
      <c r="I112" s="195">
        <f t="shared" si="42"/>
        <v>0</v>
      </c>
      <c r="J112" s="388"/>
      <c r="K112" s="249" t="s">
        <v>33</v>
      </c>
      <c r="L112" s="262"/>
      <c r="M112" s="263"/>
      <c r="N112" s="263"/>
      <c r="O112" s="264"/>
      <c r="P112" s="21">
        <v>0</v>
      </c>
      <c r="Q112" s="251"/>
      <c r="R112" s="281"/>
      <c r="S112" s="263"/>
      <c r="T112" s="263"/>
      <c r="U112" s="264"/>
      <c r="V112" s="21"/>
      <c r="W112" s="22"/>
      <c r="X112" s="262"/>
      <c r="Y112" s="263"/>
      <c r="Z112" s="263"/>
      <c r="AA112" s="264"/>
      <c r="AB112" s="21"/>
      <c r="AC112" s="23"/>
      <c r="AD112" s="306"/>
      <c r="AE112" s="307"/>
      <c r="AF112" s="307"/>
      <c r="AG112" s="308"/>
      <c r="AH112" s="24"/>
      <c r="AI112" s="22"/>
      <c r="AJ112" s="262"/>
      <c r="AK112" s="263"/>
      <c r="AL112" s="263"/>
      <c r="AM112" s="264"/>
      <c r="AN112" s="21"/>
      <c r="AO112" s="25"/>
      <c r="AP112" s="262"/>
      <c r="AQ112" s="263"/>
      <c r="AR112" s="263"/>
      <c r="AS112" s="301"/>
      <c r="AT112" s="24"/>
      <c r="AU112" s="25"/>
      <c r="AV112" s="262"/>
      <c r="AW112" s="263"/>
      <c r="AX112" s="263"/>
      <c r="AY112" s="264"/>
      <c r="AZ112" s="21"/>
      <c r="BA112" s="25"/>
      <c r="BB112" s="262"/>
      <c r="BC112" s="263"/>
      <c r="BD112" s="263"/>
      <c r="BE112" s="301"/>
      <c r="BF112" s="24"/>
      <c r="BG112" s="25"/>
      <c r="BH112" s="262"/>
      <c r="BI112" s="263"/>
      <c r="BJ112" s="263"/>
      <c r="BK112" s="264"/>
      <c r="BL112" s="21"/>
      <c r="BM112" s="25"/>
      <c r="BN112" s="281"/>
      <c r="BO112" s="263"/>
      <c r="BP112" s="263"/>
      <c r="BQ112" s="301"/>
      <c r="BR112" s="24"/>
      <c r="BS112" s="22"/>
      <c r="BT112" s="262"/>
      <c r="BU112" s="263"/>
      <c r="BV112" s="263"/>
      <c r="BW112" s="264"/>
      <c r="BX112" s="21"/>
      <c r="BY112" s="23"/>
      <c r="BZ112" s="281"/>
      <c r="CA112" s="263"/>
      <c r="CB112" s="263"/>
      <c r="CC112" s="264"/>
      <c r="CD112" s="46"/>
      <c r="CE112" s="40"/>
      <c r="CF112" s="17"/>
      <c r="CG112" s="18"/>
      <c r="CH112" s="18"/>
    </row>
    <row r="113" spans="1:86" ht="54.75" customHeight="1" x14ac:dyDescent="0.3">
      <c r="A113" s="462"/>
      <c r="B113" s="245" t="str">
        <f>+B112</f>
        <v>EICI</v>
      </c>
      <c r="C113" s="464"/>
      <c r="D113" s="464"/>
      <c r="E113" s="466"/>
      <c r="F113" s="29"/>
      <c r="G113" s="30" t="str">
        <f t="shared" ref="G113" si="58">+G112</f>
        <v>1.1.3.5</v>
      </c>
      <c r="H113" s="182">
        <f t="shared" si="41"/>
        <v>0</v>
      </c>
      <c r="I113" s="196">
        <f t="shared" si="42"/>
        <v>0</v>
      </c>
      <c r="J113" s="389"/>
      <c r="K113" s="248" t="s">
        <v>34</v>
      </c>
      <c r="L113" s="268"/>
      <c r="M113" s="269"/>
      <c r="N113" s="269"/>
      <c r="O113" s="270"/>
      <c r="P113" s="41">
        <v>0</v>
      </c>
      <c r="Q113" s="254"/>
      <c r="R113" s="283"/>
      <c r="S113" s="269"/>
      <c r="T113" s="269"/>
      <c r="U113" s="270"/>
      <c r="V113" s="41"/>
      <c r="W113" s="42"/>
      <c r="X113" s="268"/>
      <c r="Y113" s="269"/>
      <c r="Z113" s="269"/>
      <c r="AA113" s="270"/>
      <c r="AB113" s="41"/>
      <c r="AC113" s="43"/>
      <c r="AD113" s="283"/>
      <c r="AE113" s="269"/>
      <c r="AF113" s="269"/>
      <c r="AG113" s="286"/>
      <c r="AH113" s="44"/>
      <c r="AI113" s="42"/>
      <c r="AJ113" s="268"/>
      <c r="AK113" s="269"/>
      <c r="AL113" s="269"/>
      <c r="AM113" s="270"/>
      <c r="AN113" s="41"/>
      <c r="AO113" s="45"/>
      <c r="AP113" s="268"/>
      <c r="AQ113" s="269"/>
      <c r="AR113" s="269"/>
      <c r="AS113" s="286"/>
      <c r="AT113" s="44"/>
      <c r="AU113" s="45"/>
      <c r="AV113" s="268"/>
      <c r="AW113" s="269"/>
      <c r="AX113" s="269"/>
      <c r="AY113" s="270"/>
      <c r="AZ113" s="41"/>
      <c r="BA113" s="45"/>
      <c r="BB113" s="268"/>
      <c r="BC113" s="269"/>
      <c r="BD113" s="269"/>
      <c r="BE113" s="286"/>
      <c r="BF113" s="44"/>
      <c r="BG113" s="45"/>
      <c r="BH113" s="268"/>
      <c r="BI113" s="269"/>
      <c r="BJ113" s="269"/>
      <c r="BK113" s="270"/>
      <c r="BL113" s="41"/>
      <c r="BM113" s="45"/>
      <c r="BN113" s="283"/>
      <c r="BO113" s="269"/>
      <c r="BP113" s="269"/>
      <c r="BQ113" s="286"/>
      <c r="BR113" s="44"/>
      <c r="BS113" s="42"/>
      <c r="BT113" s="268"/>
      <c r="BU113" s="269"/>
      <c r="BV113" s="269"/>
      <c r="BW113" s="270"/>
      <c r="BX113" s="41"/>
      <c r="BY113" s="43"/>
      <c r="BZ113" s="283"/>
      <c r="CA113" s="269"/>
      <c r="CB113" s="269"/>
      <c r="CC113" s="270"/>
      <c r="CD113" s="41"/>
      <c r="CE113" s="45"/>
      <c r="CF113" s="17"/>
      <c r="CG113" s="18"/>
      <c r="CH113" s="18"/>
    </row>
    <row r="114" spans="1:86" ht="47.25" customHeight="1" x14ac:dyDescent="0.3">
      <c r="A114" s="462">
        <v>53</v>
      </c>
      <c r="B114" s="245" t="s">
        <v>32</v>
      </c>
      <c r="C114" s="464"/>
      <c r="D114" s="464"/>
      <c r="E114" s="466"/>
      <c r="F114" s="29"/>
      <c r="G114" s="30" t="s">
        <v>85</v>
      </c>
      <c r="H114" s="183">
        <f t="shared" si="41"/>
        <v>0</v>
      </c>
      <c r="I114" s="195">
        <f t="shared" si="42"/>
        <v>0</v>
      </c>
      <c r="J114" s="388"/>
      <c r="K114" s="249" t="s">
        <v>33</v>
      </c>
      <c r="L114" s="268"/>
      <c r="M114" s="269"/>
      <c r="N114" s="269"/>
      <c r="O114" s="270"/>
      <c r="P114" s="46">
        <v>0</v>
      </c>
      <c r="Q114" s="253"/>
      <c r="R114" s="284"/>
      <c r="S114" s="272"/>
      <c r="T114" s="272"/>
      <c r="U114" s="273"/>
      <c r="V114" s="46"/>
      <c r="W114" s="37"/>
      <c r="X114" s="271"/>
      <c r="Y114" s="272"/>
      <c r="Z114" s="272"/>
      <c r="AA114" s="270"/>
      <c r="AB114" s="46"/>
      <c r="AC114" s="38"/>
      <c r="AD114" s="283"/>
      <c r="AE114" s="269"/>
      <c r="AF114" s="269"/>
      <c r="AG114" s="286"/>
      <c r="AH114" s="49"/>
      <c r="AI114" s="37"/>
      <c r="AJ114" s="268"/>
      <c r="AK114" s="269"/>
      <c r="AL114" s="269"/>
      <c r="AM114" s="270"/>
      <c r="AN114" s="46"/>
      <c r="AO114" s="40"/>
      <c r="AP114" s="268"/>
      <c r="AQ114" s="269"/>
      <c r="AR114" s="269"/>
      <c r="AS114" s="286"/>
      <c r="AT114" s="49"/>
      <c r="AU114" s="40"/>
      <c r="AV114" s="268"/>
      <c r="AW114" s="269"/>
      <c r="AX114" s="269"/>
      <c r="AY114" s="270"/>
      <c r="AZ114" s="46"/>
      <c r="BA114" s="40"/>
      <c r="BB114" s="268"/>
      <c r="BC114" s="269"/>
      <c r="BD114" s="269"/>
      <c r="BE114" s="286"/>
      <c r="BF114" s="49"/>
      <c r="BG114" s="40"/>
      <c r="BH114" s="268"/>
      <c r="BI114" s="269"/>
      <c r="BJ114" s="269"/>
      <c r="BK114" s="270"/>
      <c r="BL114" s="46"/>
      <c r="BM114" s="40"/>
      <c r="BN114" s="283"/>
      <c r="BO114" s="269"/>
      <c r="BP114" s="269"/>
      <c r="BQ114" s="286"/>
      <c r="BR114" s="49"/>
      <c r="BS114" s="37"/>
      <c r="BT114" s="268"/>
      <c r="BU114" s="269"/>
      <c r="BV114" s="269"/>
      <c r="BW114" s="270"/>
      <c r="BX114" s="46"/>
      <c r="BY114" s="38"/>
      <c r="BZ114" s="283"/>
      <c r="CA114" s="269"/>
      <c r="CB114" s="269"/>
      <c r="CC114" s="270"/>
      <c r="CD114" s="46"/>
      <c r="CE114" s="40"/>
      <c r="CF114" s="17"/>
      <c r="CG114" s="18"/>
      <c r="CH114" s="18"/>
    </row>
    <row r="115" spans="1:86" ht="47.25" customHeight="1" x14ac:dyDescent="0.3">
      <c r="A115" s="462"/>
      <c r="B115" s="245" t="str">
        <f>+B114</f>
        <v>EICI</v>
      </c>
      <c r="C115" s="464"/>
      <c r="D115" s="464"/>
      <c r="E115" s="466"/>
      <c r="F115" s="29"/>
      <c r="G115" s="30" t="str">
        <f t="shared" ref="G115" si="59">+G114</f>
        <v>1.1.3.5</v>
      </c>
      <c r="H115" s="182">
        <f t="shared" si="41"/>
        <v>0</v>
      </c>
      <c r="I115" s="196">
        <f t="shared" si="42"/>
        <v>0</v>
      </c>
      <c r="J115" s="389"/>
      <c r="K115" s="248" t="s">
        <v>34</v>
      </c>
      <c r="L115" s="268"/>
      <c r="M115" s="269"/>
      <c r="N115" s="269"/>
      <c r="O115" s="270"/>
      <c r="P115" s="41">
        <v>0</v>
      </c>
      <c r="Q115" s="254"/>
      <c r="R115" s="283"/>
      <c r="S115" s="269"/>
      <c r="T115" s="269"/>
      <c r="U115" s="270"/>
      <c r="V115" s="41"/>
      <c r="W115" s="42"/>
      <c r="X115" s="268"/>
      <c r="Y115" s="269"/>
      <c r="Z115" s="269"/>
      <c r="AA115" s="270"/>
      <c r="AB115" s="41"/>
      <c r="AC115" s="43"/>
      <c r="AD115" s="283"/>
      <c r="AE115" s="269"/>
      <c r="AF115" s="269"/>
      <c r="AG115" s="286"/>
      <c r="AH115" s="44"/>
      <c r="AI115" s="42"/>
      <c r="AJ115" s="268"/>
      <c r="AK115" s="269"/>
      <c r="AL115" s="269"/>
      <c r="AM115" s="270"/>
      <c r="AN115" s="41"/>
      <c r="AO115" s="45"/>
      <c r="AP115" s="268"/>
      <c r="AQ115" s="269"/>
      <c r="AR115" s="269"/>
      <c r="AS115" s="286"/>
      <c r="AT115" s="44"/>
      <c r="AU115" s="45"/>
      <c r="AV115" s="268"/>
      <c r="AW115" s="269"/>
      <c r="AX115" s="269"/>
      <c r="AY115" s="270"/>
      <c r="AZ115" s="41"/>
      <c r="BA115" s="45"/>
      <c r="BB115" s="268"/>
      <c r="BC115" s="269"/>
      <c r="BD115" s="269"/>
      <c r="BE115" s="286"/>
      <c r="BF115" s="44"/>
      <c r="BG115" s="45"/>
      <c r="BH115" s="268"/>
      <c r="BI115" s="269"/>
      <c r="BJ115" s="269"/>
      <c r="BK115" s="270"/>
      <c r="BL115" s="41"/>
      <c r="BM115" s="45"/>
      <c r="BN115" s="283"/>
      <c r="BO115" s="269"/>
      <c r="BP115" s="269"/>
      <c r="BQ115" s="286"/>
      <c r="BR115" s="44"/>
      <c r="BS115" s="42"/>
      <c r="BT115" s="268"/>
      <c r="BU115" s="269"/>
      <c r="BV115" s="269"/>
      <c r="BW115" s="270"/>
      <c r="BX115" s="41"/>
      <c r="BY115" s="43"/>
      <c r="BZ115" s="283"/>
      <c r="CA115" s="269"/>
      <c r="CB115" s="269"/>
      <c r="CC115" s="270"/>
      <c r="CD115" s="41"/>
      <c r="CE115" s="45"/>
      <c r="CF115" s="17"/>
      <c r="CG115" s="18"/>
      <c r="CH115" s="18"/>
    </row>
    <row r="116" spans="1:86" ht="42.75" customHeight="1" x14ac:dyDescent="0.3">
      <c r="A116" s="462">
        <v>54</v>
      </c>
      <c r="B116" s="245" t="s">
        <v>32</v>
      </c>
      <c r="C116" s="464"/>
      <c r="D116" s="464"/>
      <c r="E116" s="466"/>
      <c r="F116" s="29"/>
      <c r="G116" s="30" t="s">
        <v>80</v>
      </c>
      <c r="H116" s="183">
        <f t="shared" si="41"/>
        <v>0</v>
      </c>
      <c r="I116" s="195">
        <f t="shared" si="42"/>
        <v>0</v>
      </c>
      <c r="J116" s="388"/>
      <c r="K116" s="249" t="s">
        <v>33</v>
      </c>
      <c r="L116" s="268"/>
      <c r="M116" s="269"/>
      <c r="N116" s="269"/>
      <c r="O116" s="270"/>
      <c r="P116" s="46">
        <v>0</v>
      </c>
      <c r="Q116" s="253"/>
      <c r="R116" s="283"/>
      <c r="S116" s="269"/>
      <c r="T116" s="269"/>
      <c r="U116" s="270"/>
      <c r="V116" s="46"/>
      <c r="W116" s="37"/>
      <c r="X116" s="268"/>
      <c r="Y116" s="269"/>
      <c r="Z116" s="269"/>
      <c r="AA116" s="270"/>
      <c r="AB116" s="46"/>
      <c r="AC116" s="38"/>
      <c r="AD116" s="283"/>
      <c r="AE116" s="269"/>
      <c r="AF116" s="269"/>
      <c r="AG116" s="286"/>
      <c r="AH116" s="49"/>
      <c r="AI116" s="37"/>
      <c r="AJ116" s="268"/>
      <c r="AK116" s="269"/>
      <c r="AL116" s="269"/>
      <c r="AM116" s="270"/>
      <c r="AN116" s="46"/>
      <c r="AO116" s="40"/>
      <c r="AP116" s="268"/>
      <c r="AQ116" s="269"/>
      <c r="AR116" s="269"/>
      <c r="AS116" s="286"/>
      <c r="AT116" s="49"/>
      <c r="AU116" s="40"/>
      <c r="AV116" s="268"/>
      <c r="AW116" s="269"/>
      <c r="AX116" s="269"/>
      <c r="AY116" s="270"/>
      <c r="AZ116" s="46"/>
      <c r="BA116" s="40"/>
      <c r="BB116" s="268"/>
      <c r="BC116" s="269"/>
      <c r="BD116" s="269"/>
      <c r="BE116" s="286"/>
      <c r="BF116" s="49"/>
      <c r="BG116" s="40"/>
      <c r="BH116" s="268"/>
      <c r="BI116" s="269"/>
      <c r="BJ116" s="269"/>
      <c r="BK116" s="270"/>
      <c r="BL116" s="46"/>
      <c r="BM116" s="40"/>
      <c r="BN116" s="283"/>
      <c r="BO116" s="269"/>
      <c r="BP116" s="269"/>
      <c r="BQ116" s="286"/>
      <c r="BR116" s="49"/>
      <c r="BS116" s="37"/>
      <c r="BT116" s="268"/>
      <c r="BU116" s="269"/>
      <c r="BV116" s="269"/>
      <c r="BW116" s="270"/>
      <c r="BX116" s="46"/>
      <c r="BY116" s="38"/>
      <c r="BZ116" s="283"/>
      <c r="CA116" s="269"/>
      <c r="CB116" s="269"/>
      <c r="CC116" s="270"/>
      <c r="CD116" s="46"/>
      <c r="CE116" s="40"/>
      <c r="CF116" s="17"/>
      <c r="CG116" s="18"/>
      <c r="CH116" s="18"/>
    </row>
    <row r="117" spans="1:86" ht="42.75" customHeight="1" x14ac:dyDescent="0.3">
      <c r="A117" s="462"/>
      <c r="B117" s="245" t="str">
        <f>+B116</f>
        <v>EICI</v>
      </c>
      <c r="C117" s="464"/>
      <c r="D117" s="464"/>
      <c r="E117" s="466"/>
      <c r="F117" s="29"/>
      <c r="G117" s="30" t="str">
        <f t="shared" ref="G117" si="60">+G116</f>
        <v>1.1.3.1</v>
      </c>
      <c r="H117" s="182">
        <f t="shared" si="41"/>
        <v>0</v>
      </c>
      <c r="I117" s="196">
        <f t="shared" si="42"/>
        <v>0</v>
      </c>
      <c r="J117" s="389"/>
      <c r="K117" s="248" t="s">
        <v>34</v>
      </c>
      <c r="L117" s="268"/>
      <c r="M117" s="269"/>
      <c r="N117" s="269"/>
      <c r="O117" s="270"/>
      <c r="P117" s="41">
        <v>0</v>
      </c>
      <c r="Q117" s="254"/>
      <c r="R117" s="283"/>
      <c r="S117" s="269"/>
      <c r="T117" s="269"/>
      <c r="U117" s="270"/>
      <c r="V117" s="41"/>
      <c r="W117" s="42"/>
      <c r="X117" s="268"/>
      <c r="Y117" s="269"/>
      <c r="Z117" s="269"/>
      <c r="AA117" s="270"/>
      <c r="AB117" s="41"/>
      <c r="AC117" s="43"/>
      <c r="AD117" s="283"/>
      <c r="AE117" s="269"/>
      <c r="AF117" s="269"/>
      <c r="AG117" s="286"/>
      <c r="AH117" s="44"/>
      <c r="AI117" s="42"/>
      <c r="AJ117" s="268"/>
      <c r="AK117" s="269"/>
      <c r="AL117" s="269"/>
      <c r="AM117" s="270"/>
      <c r="AN117" s="41"/>
      <c r="AO117" s="45"/>
      <c r="AP117" s="268"/>
      <c r="AQ117" s="269"/>
      <c r="AR117" s="269"/>
      <c r="AS117" s="286"/>
      <c r="AT117" s="44"/>
      <c r="AU117" s="45"/>
      <c r="AV117" s="268"/>
      <c r="AW117" s="269"/>
      <c r="AX117" s="269"/>
      <c r="AY117" s="270"/>
      <c r="AZ117" s="41"/>
      <c r="BA117" s="45"/>
      <c r="BB117" s="268"/>
      <c r="BC117" s="269"/>
      <c r="BD117" s="269"/>
      <c r="BE117" s="286"/>
      <c r="BF117" s="44"/>
      <c r="BG117" s="45"/>
      <c r="BH117" s="268"/>
      <c r="BI117" s="53"/>
      <c r="BJ117" s="269"/>
      <c r="BK117" s="270"/>
      <c r="BL117" s="41"/>
      <c r="BM117" s="45"/>
      <c r="BN117" s="283"/>
      <c r="BO117" s="269"/>
      <c r="BP117" s="269"/>
      <c r="BQ117" s="286"/>
      <c r="BR117" s="44"/>
      <c r="BS117" s="42"/>
      <c r="BT117" s="268"/>
      <c r="BU117" s="269"/>
      <c r="BV117" s="269"/>
      <c r="BW117" s="323"/>
      <c r="BX117" s="41"/>
      <c r="BY117" s="43"/>
      <c r="BZ117" s="283"/>
      <c r="CA117" s="269"/>
      <c r="CB117" s="269"/>
      <c r="CC117" s="270"/>
      <c r="CD117" s="41"/>
      <c r="CE117" s="45"/>
      <c r="CF117" s="17"/>
      <c r="CG117" s="18"/>
      <c r="CH117" s="18"/>
    </row>
    <row r="118" spans="1:86" ht="37.5" customHeight="1" x14ac:dyDescent="0.3">
      <c r="A118" s="462">
        <v>55</v>
      </c>
      <c r="B118" s="245" t="s">
        <v>32</v>
      </c>
      <c r="C118" s="464"/>
      <c r="D118" s="464"/>
      <c r="E118" s="466"/>
      <c r="F118" s="29"/>
      <c r="G118" s="30" t="s">
        <v>80</v>
      </c>
      <c r="H118" s="183">
        <f t="shared" si="41"/>
        <v>0</v>
      </c>
      <c r="I118" s="195">
        <f t="shared" si="42"/>
        <v>0</v>
      </c>
      <c r="J118" s="388"/>
      <c r="K118" s="249" t="s">
        <v>33</v>
      </c>
      <c r="L118" s="268"/>
      <c r="M118" s="269"/>
      <c r="N118" s="269"/>
      <c r="O118" s="270"/>
      <c r="P118" s="46">
        <v>0</v>
      </c>
      <c r="Q118" s="253"/>
      <c r="R118" s="283"/>
      <c r="S118" s="269"/>
      <c r="T118" s="269"/>
      <c r="U118" s="270"/>
      <c r="V118" s="46"/>
      <c r="W118" s="37"/>
      <c r="X118" s="268"/>
      <c r="Y118" s="269"/>
      <c r="Z118" s="269"/>
      <c r="AA118" s="270"/>
      <c r="AB118" s="46"/>
      <c r="AC118" s="38"/>
      <c r="AD118" s="283"/>
      <c r="AE118" s="269"/>
      <c r="AF118" s="269"/>
      <c r="AG118" s="286"/>
      <c r="AH118" s="49"/>
      <c r="AI118" s="37"/>
      <c r="AJ118" s="268"/>
      <c r="AK118" s="269"/>
      <c r="AL118" s="269"/>
      <c r="AM118" s="270"/>
      <c r="AN118" s="46"/>
      <c r="AO118" s="40"/>
      <c r="AP118" s="268"/>
      <c r="AQ118" s="269"/>
      <c r="AR118" s="269"/>
      <c r="AS118" s="286"/>
      <c r="AT118" s="49"/>
      <c r="AU118" s="40"/>
      <c r="AV118" s="268"/>
      <c r="AW118" s="269"/>
      <c r="AX118" s="269"/>
      <c r="AY118" s="270"/>
      <c r="AZ118" s="46"/>
      <c r="BA118" s="40"/>
      <c r="BB118" s="268"/>
      <c r="BC118" s="269"/>
      <c r="BD118" s="269"/>
      <c r="BE118" s="286"/>
      <c r="BF118" s="49"/>
      <c r="BG118" s="40"/>
      <c r="BH118" s="268"/>
      <c r="BI118" s="269"/>
      <c r="BJ118" s="269"/>
      <c r="BK118" s="270"/>
      <c r="BL118" s="46"/>
      <c r="BM118" s="40"/>
      <c r="BN118" s="283"/>
      <c r="BO118" s="269"/>
      <c r="BP118" s="269"/>
      <c r="BQ118" s="286"/>
      <c r="BR118" s="49"/>
      <c r="BS118" s="37"/>
      <c r="BT118" s="268"/>
      <c r="BU118" s="269"/>
      <c r="BV118" s="269"/>
      <c r="BW118" s="270"/>
      <c r="BX118" s="46"/>
      <c r="BY118" s="38"/>
      <c r="BZ118" s="283"/>
      <c r="CA118" s="269"/>
      <c r="CB118" s="269"/>
      <c r="CC118" s="270"/>
      <c r="CD118" s="46"/>
      <c r="CE118" s="40"/>
      <c r="CF118" s="17"/>
      <c r="CG118" s="18"/>
      <c r="CH118" s="18"/>
    </row>
    <row r="119" spans="1:86" ht="37.5" customHeight="1" x14ac:dyDescent="0.3">
      <c r="A119" s="462"/>
      <c r="B119" s="245" t="str">
        <f>+B118</f>
        <v>EICI</v>
      </c>
      <c r="C119" s="464"/>
      <c r="D119" s="464"/>
      <c r="E119" s="466"/>
      <c r="F119" s="29"/>
      <c r="G119" s="30" t="str">
        <f t="shared" ref="G119" si="61">+G118</f>
        <v>1.1.3.1</v>
      </c>
      <c r="H119" s="182">
        <f t="shared" si="41"/>
        <v>0</v>
      </c>
      <c r="I119" s="196">
        <f t="shared" si="42"/>
        <v>0</v>
      </c>
      <c r="J119" s="389"/>
      <c r="K119" s="248" t="s">
        <v>34</v>
      </c>
      <c r="L119" s="268"/>
      <c r="M119" s="269"/>
      <c r="N119" s="269"/>
      <c r="O119" s="270"/>
      <c r="P119" s="41">
        <v>0</v>
      </c>
      <c r="Q119" s="254"/>
      <c r="R119" s="283"/>
      <c r="S119" s="269"/>
      <c r="T119" s="269"/>
      <c r="U119" s="270"/>
      <c r="V119" s="41"/>
      <c r="W119" s="42"/>
      <c r="X119" s="268"/>
      <c r="Y119" s="269"/>
      <c r="Z119" s="269"/>
      <c r="AA119" s="270"/>
      <c r="AB119" s="41"/>
      <c r="AC119" s="43"/>
      <c r="AD119" s="283"/>
      <c r="AE119" s="269"/>
      <c r="AF119" s="269"/>
      <c r="AG119" s="286"/>
      <c r="AH119" s="44"/>
      <c r="AI119" s="42"/>
      <c r="AJ119" s="268"/>
      <c r="AK119" s="269"/>
      <c r="AL119" s="269"/>
      <c r="AM119" s="270"/>
      <c r="AN119" s="41"/>
      <c r="AO119" s="45"/>
      <c r="AP119" s="268"/>
      <c r="AQ119" s="269"/>
      <c r="AR119" s="269"/>
      <c r="AS119" s="286"/>
      <c r="AT119" s="44"/>
      <c r="AU119" s="45"/>
      <c r="AV119" s="268"/>
      <c r="AW119" s="269"/>
      <c r="AX119" s="269"/>
      <c r="AY119" s="270"/>
      <c r="AZ119" s="41"/>
      <c r="BA119" s="45"/>
      <c r="BB119" s="268"/>
      <c r="BC119" s="269"/>
      <c r="BD119" s="269"/>
      <c r="BE119" s="286"/>
      <c r="BF119" s="44"/>
      <c r="BG119" s="45"/>
      <c r="BH119" s="268"/>
      <c r="BI119" s="269"/>
      <c r="BJ119" s="269"/>
      <c r="BK119" s="270"/>
      <c r="BL119" s="41"/>
      <c r="BM119" s="45"/>
      <c r="BN119" s="283"/>
      <c r="BO119" s="269"/>
      <c r="BP119" s="269"/>
      <c r="BQ119" s="286"/>
      <c r="BR119" s="44"/>
      <c r="BS119" s="42"/>
      <c r="BT119" s="268"/>
      <c r="BU119" s="269"/>
      <c r="BV119" s="269"/>
      <c r="BW119" s="270"/>
      <c r="BX119" s="41"/>
      <c r="BY119" s="43"/>
      <c r="BZ119" s="283"/>
      <c r="CA119" s="269"/>
      <c r="CB119" s="269"/>
      <c r="CC119" s="270"/>
      <c r="CD119" s="41"/>
      <c r="CE119" s="45"/>
      <c r="CF119" s="17"/>
      <c r="CG119" s="18"/>
      <c r="CH119" s="18"/>
    </row>
    <row r="120" spans="1:86" ht="57.75" customHeight="1" x14ac:dyDescent="0.3">
      <c r="A120" s="462">
        <v>56</v>
      </c>
      <c r="B120" s="245" t="s">
        <v>32</v>
      </c>
      <c r="C120" s="464"/>
      <c r="D120" s="464"/>
      <c r="E120" s="466"/>
      <c r="F120" s="29"/>
      <c r="G120" s="30" t="s">
        <v>80</v>
      </c>
      <c r="H120" s="183">
        <f t="shared" si="41"/>
        <v>0</v>
      </c>
      <c r="I120" s="195">
        <f t="shared" si="42"/>
        <v>0</v>
      </c>
      <c r="J120" s="388"/>
      <c r="K120" s="249" t="s">
        <v>33</v>
      </c>
      <c r="L120" s="268"/>
      <c r="M120" s="269"/>
      <c r="N120" s="269"/>
      <c r="O120" s="270"/>
      <c r="P120" s="46">
        <v>0</v>
      </c>
      <c r="Q120" s="253"/>
      <c r="R120" s="283"/>
      <c r="S120" s="269"/>
      <c r="T120" s="269"/>
      <c r="U120" s="270"/>
      <c r="V120" s="46"/>
      <c r="W120" s="37"/>
      <c r="X120" s="268"/>
      <c r="Y120" s="269"/>
      <c r="Z120" s="269"/>
      <c r="AA120" s="270"/>
      <c r="AB120" s="46"/>
      <c r="AC120" s="38"/>
      <c r="AD120" s="283"/>
      <c r="AE120" s="269"/>
      <c r="AF120" s="269"/>
      <c r="AG120" s="286"/>
      <c r="AH120" s="49"/>
      <c r="AI120" s="37"/>
      <c r="AJ120" s="268"/>
      <c r="AK120" s="269"/>
      <c r="AL120" s="269"/>
      <c r="AM120" s="270"/>
      <c r="AN120" s="46"/>
      <c r="AO120" s="40"/>
      <c r="AP120" s="268"/>
      <c r="AQ120" s="269"/>
      <c r="AR120" s="269"/>
      <c r="AS120" s="286"/>
      <c r="AT120" s="49"/>
      <c r="AU120" s="40"/>
      <c r="AV120" s="268"/>
      <c r="AW120" s="269"/>
      <c r="AX120" s="269"/>
      <c r="AY120" s="270"/>
      <c r="AZ120" s="46"/>
      <c r="BA120" s="40"/>
      <c r="BB120" s="268"/>
      <c r="BC120" s="269"/>
      <c r="BD120" s="269"/>
      <c r="BE120" s="286"/>
      <c r="BF120" s="49"/>
      <c r="BG120" s="40"/>
      <c r="BH120" s="268"/>
      <c r="BI120" s="269"/>
      <c r="BJ120" s="269"/>
      <c r="BK120" s="270"/>
      <c r="BL120" s="46"/>
      <c r="BM120" s="40"/>
      <c r="BN120" s="283"/>
      <c r="BO120" s="269"/>
      <c r="BP120" s="269"/>
      <c r="BQ120" s="286"/>
      <c r="BR120" s="49"/>
      <c r="BS120" s="37"/>
      <c r="BT120" s="268"/>
      <c r="BU120" s="269"/>
      <c r="BV120" s="269"/>
      <c r="BW120" s="270"/>
      <c r="BX120" s="46"/>
      <c r="BY120" s="38"/>
      <c r="BZ120" s="283"/>
      <c r="CA120" s="269"/>
      <c r="CB120" s="269"/>
      <c r="CC120" s="270"/>
      <c r="CD120" s="46"/>
      <c r="CE120" s="40"/>
      <c r="CF120" s="17"/>
      <c r="CG120" s="18"/>
      <c r="CH120" s="18"/>
    </row>
    <row r="121" spans="1:86" ht="57.75" customHeight="1" x14ac:dyDescent="0.3">
      <c r="A121" s="462"/>
      <c r="B121" s="245" t="str">
        <f>+B120</f>
        <v>EICI</v>
      </c>
      <c r="C121" s="464"/>
      <c r="D121" s="464"/>
      <c r="E121" s="466"/>
      <c r="F121" s="29"/>
      <c r="G121" s="30" t="str">
        <f t="shared" ref="G121" si="62">+G120</f>
        <v>1.1.3.1</v>
      </c>
      <c r="H121" s="182">
        <f t="shared" si="41"/>
        <v>0</v>
      </c>
      <c r="I121" s="196">
        <f t="shared" si="42"/>
        <v>0</v>
      </c>
      <c r="J121" s="389"/>
      <c r="K121" s="248" t="s">
        <v>34</v>
      </c>
      <c r="L121" s="268"/>
      <c r="M121" s="269"/>
      <c r="N121" s="269"/>
      <c r="O121" s="270"/>
      <c r="P121" s="41">
        <v>0</v>
      </c>
      <c r="Q121" s="254"/>
      <c r="R121" s="283"/>
      <c r="S121" s="269"/>
      <c r="T121" s="269"/>
      <c r="U121" s="270"/>
      <c r="V121" s="41"/>
      <c r="W121" s="42"/>
      <c r="X121" s="268"/>
      <c r="Y121" s="269"/>
      <c r="Z121" s="269"/>
      <c r="AA121" s="270"/>
      <c r="AB121" s="41"/>
      <c r="AC121" s="43"/>
      <c r="AD121" s="283"/>
      <c r="AE121" s="269"/>
      <c r="AF121" s="269"/>
      <c r="AG121" s="286"/>
      <c r="AH121" s="44"/>
      <c r="AI121" s="42"/>
      <c r="AJ121" s="268"/>
      <c r="AK121" s="269"/>
      <c r="AL121" s="269"/>
      <c r="AM121" s="270"/>
      <c r="AN121" s="41"/>
      <c r="AO121" s="45"/>
      <c r="AP121" s="268"/>
      <c r="AQ121" s="269"/>
      <c r="AR121" s="269"/>
      <c r="AS121" s="286"/>
      <c r="AT121" s="44"/>
      <c r="AU121" s="45"/>
      <c r="AV121" s="268"/>
      <c r="AW121" s="269"/>
      <c r="AX121" s="269"/>
      <c r="AY121" s="270"/>
      <c r="AZ121" s="41"/>
      <c r="BA121" s="45"/>
      <c r="BB121" s="268"/>
      <c r="BC121" s="269"/>
      <c r="BD121" s="269"/>
      <c r="BE121" s="286"/>
      <c r="BF121" s="44"/>
      <c r="BG121" s="45"/>
      <c r="BH121" s="268"/>
      <c r="BI121" s="269"/>
      <c r="BJ121" s="269"/>
      <c r="BK121" s="270"/>
      <c r="BL121" s="41"/>
      <c r="BM121" s="45"/>
      <c r="BN121" s="283"/>
      <c r="BO121" s="269"/>
      <c r="BP121" s="269"/>
      <c r="BQ121" s="286"/>
      <c r="BR121" s="44"/>
      <c r="BS121" s="42"/>
      <c r="BT121" s="268"/>
      <c r="BU121" s="269"/>
      <c r="BV121" s="269"/>
      <c r="BW121" s="270"/>
      <c r="BX121" s="41"/>
      <c r="BY121" s="43"/>
      <c r="BZ121" s="283"/>
      <c r="CA121" s="269"/>
      <c r="CB121" s="269"/>
      <c r="CC121" s="270"/>
      <c r="CD121" s="41"/>
      <c r="CE121" s="45"/>
      <c r="CF121" s="17"/>
      <c r="CG121" s="18"/>
      <c r="CH121" s="18"/>
    </row>
    <row r="122" spans="1:86" ht="50.25" customHeight="1" x14ac:dyDescent="0.3">
      <c r="A122" s="462">
        <v>57</v>
      </c>
      <c r="B122" s="245" t="s">
        <v>32</v>
      </c>
      <c r="C122" s="464"/>
      <c r="D122" s="464"/>
      <c r="E122" s="466"/>
      <c r="F122" s="29"/>
      <c r="G122" s="30" t="s">
        <v>80</v>
      </c>
      <c r="H122" s="183">
        <f t="shared" si="41"/>
        <v>0</v>
      </c>
      <c r="I122" s="195">
        <f t="shared" si="42"/>
        <v>0</v>
      </c>
      <c r="J122" s="388"/>
      <c r="K122" s="249" t="s">
        <v>33</v>
      </c>
      <c r="L122" s="268"/>
      <c r="M122" s="269"/>
      <c r="N122" s="269"/>
      <c r="O122" s="270"/>
      <c r="P122" s="46">
        <v>0</v>
      </c>
      <c r="Q122" s="253"/>
      <c r="R122" s="283"/>
      <c r="S122" s="269"/>
      <c r="T122" s="269"/>
      <c r="U122" s="270"/>
      <c r="V122" s="46"/>
      <c r="W122" s="37"/>
      <c r="X122" s="268"/>
      <c r="Y122" s="269"/>
      <c r="Z122" s="269"/>
      <c r="AA122" s="270"/>
      <c r="AB122" s="46"/>
      <c r="AC122" s="38"/>
      <c r="AD122" s="283"/>
      <c r="AE122" s="269"/>
      <c r="AF122" s="269"/>
      <c r="AG122" s="286"/>
      <c r="AH122" s="49"/>
      <c r="AI122" s="37"/>
      <c r="AJ122" s="268"/>
      <c r="AK122" s="269"/>
      <c r="AL122" s="269"/>
      <c r="AM122" s="270"/>
      <c r="AN122" s="46"/>
      <c r="AO122" s="40"/>
      <c r="AP122" s="268"/>
      <c r="AQ122" s="269"/>
      <c r="AR122" s="269"/>
      <c r="AS122" s="286"/>
      <c r="AT122" s="49"/>
      <c r="AU122" s="40"/>
      <c r="AV122" s="268"/>
      <c r="AW122" s="269"/>
      <c r="AX122" s="269"/>
      <c r="AY122" s="270"/>
      <c r="AZ122" s="46"/>
      <c r="BA122" s="40"/>
      <c r="BB122" s="268"/>
      <c r="BC122" s="269"/>
      <c r="BD122" s="269"/>
      <c r="BE122" s="286"/>
      <c r="BF122" s="49"/>
      <c r="BG122" s="40"/>
      <c r="BH122" s="268"/>
      <c r="BI122" s="269"/>
      <c r="BJ122" s="269"/>
      <c r="BK122" s="270"/>
      <c r="BL122" s="46"/>
      <c r="BM122" s="40"/>
      <c r="BN122" s="283"/>
      <c r="BO122" s="269"/>
      <c r="BP122" s="269"/>
      <c r="BQ122" s="286"/>
      <c r="BR122" s="49"/>
      <c r="BS122" s="37"/>
      <c r="BT122" s="268"/>
      <c r="BU122" s="269"/>
      <c r="BV122" s="269"/>
      <c r="BW122" s="270"/>
      <c r="BX122" s="46"/>
      <c r="BY122" s="38"/>
      <c r="BZ122" s="283"/>
      <c r="CA122" s="269"/>
      <c r="CB122" s="269"/>
      <c r="CC122" s="270"/>
      <c r="CD122" s="46"/>
      <c r="CE122" s="40"/>
      <c r="CF122" s="17"/>
      <c r="CG122" s="18"/>
      <c r="CH122" s="18"/>
    </row>
    <row r="123" spans="1:86" ht="50.25" customHeight="1" x14ac:dyDescent="0.3">
      <c r="A123" s="462"/>
      <c r="B123" s="245" t="str">
        <f>+B122</f>
        <v>EICI</v>
      </c>
      <c r="C123" s="464"/>
      <c r="D123" s="464"/>
      <c r="E123" s="466"/>
      <c r="F123" s="29"/>
      <c r="G123" s="30" t="str">
        <f t="shared" ref="G123" si="63">+G122</f>
        <v>1.1.3.1</v>
      </c>
      <c r="H123" s="182">
        <f t="shared" si="41"/>
        <v>0</v>
      </c>
      <c r="I123" s="196">
        <f t="shared" si="42"/>
        <v>0</v>
      </c>
      <c r="J123" s="389"/>
      <c r="K123" s="248" t="s">
        <v>34</v>
      </c>
      <c r="L123" s="268"/>
      <c r="M123" s="269"/>
      <c r="N123" s="269"/>
      <c r="O123" s="270"/>
      <c r="P123" s="41">
        <v>0</v>
      </c>
      <c r="Q123" s="254"/>
      <c r="R123" s="283"/>
      <c r="S123" s="269"/>
      <c r="T123" s="269"/>
      <c r="U123" s="270"/>
      <c r="V123" s="41"/>
      <c r="W123" s="42"/>
      <c r="X123" s="268"/>
      <c r="Y123" s="269"/>
      <c r="Z123" s="269"/>
      <c r="AA123" s="270"/>
      <c r="AB123" s="41"/>
      <c r="AC123" s="43"/>
      <c r="AD123" s="283"/>
      <c r="AE123" s="269"/>
      <c r="AF123" s="269"/>
      <c r="AG123" s="286"/>
      <c r="AH123" s="44"/>
      <c r="AI123" s="42"/>
      <c r="AJ123" s="268"/>
      <c r="AK123" s="269"/>
      <c r="AL123" s="269"/>
      <c r="AM123" s="270"/>
      <c r="AN123" s="41"/>
      <c r="AO123" s="45"/>
      <c r="AP123" s="268"/>
      <c r="AQ123" s="269"/>
      <c r="AR123" s="269"/>
      <c r="AS123" s="286"/>
      <c r="AT123" s="44"/>
      <c r="AU123" s="45"/>
      <c r="AV123" s="268"/>
      <c r="AW123" s="269"/>
      <c r="AX123" s="269"/>
      <c r="AY123" s="270"/>
      <c r="AZ123" s="41"/>
      <c r="BA123" s="45"/>
      <c r="BB123" s="268"/>
      <c r="BC123" s="269"/>
      <c r="BD123" s="269"/>
      <c r="BE123" s="286"/>
      <c r="BF123" s="44"/>
      <c r="BG123" s="45"/>
      <c r="BH123" s="268"/>
      <c r="BI123" s="269"/>
      <c r="BJ123" s="269"/>
      <c r="BK123" s="270"/>
      <c r="BL123" s="41"/>
      <c r="BM123" s="45"/>
      <c r="BN123" s="283"/>
      <c r="BO123" s="269"/>
      <c r="BP123" s="269"/>
      <c r="BQ123" s="286"/>
      <c r="BR123" s="44"/>
      <c r="BS123" s="42"/>
      <c r="BT123" s="268"/>
      <c r="BU123" s="269"/>
      <c r="BV123" s="269"/>
      <c r="BW123" s="270"/>
      <c r="BX123" s="41"/>
      <c r="BY123" s="43"/>
      <c r="BZ123" s="283"/>
      <c r="CA123" s="269"/>
      <c r="CB123" s="269"/>
      <c r="CC123" s="270"/>
      <c r="CD123" s="41"/>
      <c r="CE123" s="45"/>
      <c r="CF123" s="17"/>
      <c r="CG123" s="18"/>
      <c r="CH123" s="18"/>
    </row>
    <row r="124" spans="1:86" ht="53.25" customHeight="1" x14ac:dyDescent="0.3">
      <c r="A124" s="462">
        <v>58</v>
      </c>
      <c r="B124" s="245" t="s">
        <v>32</v>
      </c>
      <c r="C124" s="464"/>
      <c r="D124" s="464"/>
      <c r="E124" s="466"/>
      <c r="F124" s="29"/>
      <c r="G124" s="30" t="s">
        <v>80</v>
      </c>
      <c r="H124" s="183">
        <f t="shared" si="41"/>
        <v>0</v>
      </c>
      <c r="I124" s="195">
        <f t="shared" si="42"/>
        <v>0</v>
      </c>
      <c r="J124" s="388"/>
      <c r="K124" s="249" t="s">
        <v>33</v>
      </c>
      <c r="L124" s="268"/>
      <c r="M124" s="269"/>
      <c r="N124" s="269"/>
      <c r="O124" s="270"/>
      <c r="P124" s="46">
        <v>0</v>
      </c>
      <c r="Q124" s="253"/>
      <c r="R124" s="283"/>
      <c r="S124" s="269"/>
      <c r="T124" s="269"/>
      <c r="U124" s="270"/>
      <c r="V124" s="46"/>
      <c r="W124" s="37"/>
      <c r="X124" s="268"/>
      <c r="Y124" s="269"/>
      <c r="Z124" s="269"/>
      <c r="AA124" s="270"/>
      <c r="AB124" s="46"/>
      <c r="AC124" s="38"/>
      <c r="AD124" s="283"/>
      <c r="AE124" s="269"/>
      <c r="AF124" s="269"/>
      <c r="AG124" s="286"/>
      <c r="AH124" s="49"/>
      <c r="AI124" s="37"/>
      <c r="AJ124" s="268"/>
      <c r="AK124" s="269"/>
      <c r="AL124" s="269"/>
      <c r="AM124" s="270"/>
      <c r="AN124" s="46"/>
      <c r="AO124" s="40"/>
      <c r="AP124" s="268"/>
      <c r="AQ124" s="269"/>
      <c r="AR124" s="269"/>
      <c r="AS124" s="286"/>
      <c r="AT124" s="49"/>
      <c r="AU124" s="40"/>
      <c r="AV124" s="268"/>
      <c r="AW124" s="269"/>
      <c r="AX124" s="269"/>
      <c r="AY124" s="270"/>
      <c r="AZ124" s="46"/>
      <c r="BA124" s="40"/>
      <c r="BB124" s="268"/>
      <c r="BC124" s="269"/>
      <c r="BD124" s="269"/>
      <c r="BE124" s="286"/>
      <c r="BF124" s="49"/>
      <c r="BG124" s="40"/>
      <c r="BH124" s="268"/>
      <c r="BI124" s="269"/>
      <c r="BJ124" s="269"/>
      <c r="BK124" s="270"/>
      <c r="BL124" s="46"/>
      <c r="BM124" s="40"/>
      <c r="BN124" s="283"/>
      <c r="BO124" s="269"/>
      <c r="BP124" s="269"/>
      <c r="BQ124" s="286"/>
      <c r="BR124" s="49"/>
      <c r="BS124" s="37"/>
      <c r="BT124" s="268"/>
      <c r="BU124" s="269"/>
      <c r="BV124" s="269"/>
      <c r="BW124" s="270"/>
      <c r="BX124" s="46"/>
      <c r="BY124" s="38"/>
      <c r="BZ124" s="283"/>
      <c r="CA124" s="269"/>
      <c r="CB124" s="269"/>
      <c r="CC124" s="270"/>
      <c r="CD124" s="46"/>
      <c r="CE124" s="40"/>
      <c r="CF124" s="17"/>
      <c r="CG124" s="18"/>
      <c r="CH124" s="18"/>
    </row>
    <row r="125" spans="1:86" ht="53.25" customHeight="1" x14ac:dyDescent="0.3">
      <c r="A125" s="462"/>
      <c r="B125" s="245" t="str">
        <f>+B124</f>
        <v>EICI</v>
      </c>
      <c r="C125" s="464"/>
      <c r="D125" s="464"/>
      <c r="E125" s="466"/>
      <c r="F125" s="29"/>
      <c r="G125" s="30" t="str">
        <f t="shared" ref="G125" si="64">+G124</f>
        <v>1.1.3.1</v>
      </c>
      <c r="H125" s="182">
        <f t="shared" si="41"/>
        <v>0</v>
      </c>
      <c r="I125" s="196">
        <f t="shared" si="42"/>
        <v>0</v>
      </c>
      <c r="J125" s="389"/>
      <c r="K125" s="248" t="s">
        <v>34</v>
      </c>
      <c r="L125" s="268"/>
      <c r="M125" s="269"/>
      <c r="N125" s="269"/>
      <c r="O125" s="270"/>
      <c r="P125" s="41">
        <v>0</v>
      </c>
      <c r="Q125" s="254"/>
      <c r="R125" s="283"/>
      <c r="S125" s="269"/>
      <c r="T125" s="269"/>
      <c r="U125" s="270"/>
      <c r="V125" s="41"/>
      <c r="W125" s="42"/>
      <c r="X125" s="268"/>
      <c r="Y125" s="269"/>
      <c r="Z125" s="269"/>
      <c r="AA125" s="270"/>
      <c r="AB125" s="41"/>
      <c r="AC125" s="43"/>
      <c r="AD125" s="283"/>
      <c r="AE125" s="269"/>
      <c r="AF125" s="269"/>
      <c r="AG125" s="286"/>
      <c r="AH125" s="44"/>
      <c r="AI125" s="42"/>
      <c r="AJ125" s="268"/>
      <c r="AK125" s="269"/>
      <c r="AL125" s="269"/>
      <c r="AM125" s="270"/>
      <c r="AN125" s="41"/>
      <c r="AO125" s="45"/>
      <c r="AP125" s="268"/>
      <c r="AQ125" s="269"/>
      <c r="AR125" s="269"/>
      <c r="AS125" s="286"/>
      <c r="AT125" s="44"/>
      <c r="AU125" s="45"/>
      <c r="AV125" s="268"/>
      <c r="AW125" s="269"/>
      <c r="AX125" s="269"/>
      <c r="AY125" s="270"/>
      <c r="AZ125" s="41"/>
      <c r="BA125" s="45"/>
      <c r="BB125" s="268"/>
      <c r="BC125" s="269"/>
      <c r="BD125" s="269"/>
      <c r="BE125" s="286"/>
      <c r="BF125" s="44"/>
      <c r="BG125" s="45"/>
      <c r="BH125" s="268"/>
      <c r="BI125" s="269"/>
      <c r="BJ125" s="269"/>
      <c r="BK125" s="270"/>
      <c r="BL125" s="41"/>
      <c r="BM125" s="45"/>
      <c r="BN125" s="283"/>
      <c r="BO125" s="269"/>
      <c r="BP125" s="269"/>
      <c r="BQ125" s="286"/>
      <c r="BR125" s="44"/>
      <c r="BS125" s="42"/>
      <c r="BT125" s="268"/>
      <c r="BU125" s="269"/>
      <c r="BV125" s="269"/>
      <c r="BW125" s="270"/>
      <c r="BX125" s="41"/>
      <c r="BY125" s="43"/>
      <c r="BZ125" s="283"/>
      <c r="CA125" s="269"/>
      <c r="CB125" s="269"/>
      <c r="CC125" s="270"/>
      <c r="CD125" s="41"/>
      <c r="CE125" s="45"/>
      <c r="CF125" s="17"/>
      <c r="CG125" s="18"/>
      <c r="CH125" s="18"/>
    </row>
    <row r="126" spans="1:86" ht="51" customHeight="1" x14ac:dyDescent="0.3">
      <c r="A126" s="462">
        <v>59</v>
      </c>
      <c r="B126" s="245" t="s">
        <v>32</v>
      </c>
      <c r="C126" s="464"/>
      <c r="D126" s="464"/>
      <c r="E126" s="466"/>
      <c r="F126" s="29"/>
      <c r="G126" s="30" t="s">
        <v>80</v>
      </c>
      <c r="H126" s="183">
        <f t="shared" si="41"/>
        <v>0</v>
      </c>
      <c r="I126" s="195">
        <f t="shared" si="42"/>
        <v>0</v>
      </c>
      <c r="J126" s="388"/>
      <c r="K126" s="249" t="s">
        <v>33</v>
      </c>
      <c r="L126" s="268"/>
      <c r="M126" s="269"/>
      <c r="N126" s="269"/>
      <c r="O126" s="270"/>
      <c r="P126" s="46">
        <v>0</v>
      </c>
      <c r="Q126" s="253"/>
      <c r="R126" s="283"/>
      <c r="S126" s="269"/>
      <c r="T126" s="269"/>
      <c r="U126" s="270"/>
      <c r="V126" s="46"/>
      <c r="W126" s="37"/>
      <c r="X126" s="268"/>
      <c r="Y126" s="269"/>
      <c r="Z126" s="269"/>
      <c r="AA126" s="270"/>
      <c r="AB126" s="46"/>
      <c r="AC126" s="38"/>
      <c r="AD126" s="283"/>
      <c r="AE126" s="269"/>
      <c r="AF126" s="269"/>
      <c r="AG126" s="286"/>
      <c r="AH126" s="49"/>
      <c r="AI126" s="37"/>
      <c r="AJ126" s="268"/>
      <c r="AK126" s="269"/>
      <c r="AL126" s="269"/>
      <c r="AM126" s="270"/>
      <c r="AN126" s="46"/>
      <c r="AO126" s="40"/>
      <c r="AP126" s="268"/>
      <c r="AQ126" s="269"/>
      <c r="AR126" s="269"/>
      <c r="AS126" s="286"/>
      <c r="AT126" s="49"/>
      <c r="AU126" s="40"/>
      <c r="AV126" s="268"/>
      <c r="AW126" s="269"/>
      <c r="AX126" s="269"/>
      <c r="AY126" s="270"/>
      <c r="AZ126" s="46"/>
      <c r="BA126" s="40"/>
      <c r="BB126" s="268"/>
      <c r="BC126" s="269"/>
      <c r="BD126" s="269"/>
      <c r="BE126" s="286"/>
      <c r="BF126" s="49"/>
      <c r="BG126" s="40"/>
      <c r="BH126" s="268"/>
      <c r="BI126" s="269"/>
      <c r="BJ126" s="269"/>
      <c r="BK126" s="270"/>
      <c r="BL126" s="46"/>
      <c r="BM126" s="40"/>
      <c r="BN126" s="283"/>
      <c r="BO126" s="269"/>
      <c r="BP126" s="269"/>
      <c r="BQ126" s="286"/>
      <c r="BR126" s="49"/>
      <c r="BS126" s="37"/>
      <c r="BT126" s="268"/>
      <c r="BU126" s="269"/>
      <c r="BV126" s="269"/>
      <c r="BW126" s="270"/>
      <c r="BX126" s="46"/>
      <c r="BY126" s="38"/>
      <c r="BZ126" s="283"/>
      <c r="CA126" s="269"/>
      <c r="CB126" s="269"/>
      <c r="CC126" s="270"/>
      <c r="CD126" s="46"/>
      <c r="CE126" s="40"/>
      <c r="CF126" s="17"/>
      <c r="CG126" s="18"/>
      <c r="CH126" s="18"/>
    </row>
    <row r="127" spans="1:86" ht="51" customHeight="1" x14ac:dyDescent="0.3">
      <c r="A127" s="462"/>
      <c r="B127" s="245" t="str">
        <f>+B126</f>
        <v>EICI</v>
      </c>
      <c r="C127" s="464"/>
      <c r="D127" s="464"/>
      <c r="E127" s="466"/>
      <c r="F127" s="29"/>
      <c r="G127" s="30" t="str">
        <f t="shared" ref="G127" si="65">+G126</f>
        <v>1.1.3.1</v>
      </c>
      <c r="H127" s="182">
        <f t="shared" si="41"/>
        <v>0</v>
      </c>
      <c r="I127" s="196">
        <f t="shared" si="42"/>
        <v>0</v>
      </c>
      <c r="J127" s="389"/>
      <c r="K127" s="248" t="s">
        <v>34</v>
      </c>
      <c r="L127" s="268"/>
      <c r="M127" s="269"/>
      <c r="N127" s="269"/>
      <c r="O127" s="270"/>
      <c r="P127" s="41">
        <v>0</v>
      </c>
      <c r="Q127" s="254"/>
      <c r="R127" s="283"/>
      <c r="S127" s="269"/>
      <c r="T127" s="269"/>
      <c r="U127" s="270"/>
      <c r="V127" s="41"/>
      <c r="W127" s="42"/>
      <c r="X127" s="268"/>
      <c r="Y127" s="269"/>
      <c r="Z127" s="269"/>
      <c r="AA127" s="270"/>
      <c r="AB127" s="41"/>
      <c r="AC127" s="43"/>
      <c r="AD127" s="283"/>
      <c r="AE127" s="269"/>
      <c r="AF127" s="269"/>
      <c r="AG127" s="286"/>
      <c r="AH127" s="44"/>
      <c r="AI127" s="42"/>
      <c r="AJ127" s="268"/>
      <c r="AK127" s="269"/>
      <c r="AL127" s="269"/>
      <c r="AM127" s="270"/>
      <c r="AN127" s="41"/>
      <c r="AO127" s="45"/>
      <c r="AP127" s="268"/>
      <c r="AQ127" s="269"/>
      <c r="AR127" s="269"/>
      <c r="AS127" s="286"/>
      <c r="AT127" s="44"/>
      <c r="AU127" s="45"/>
      <c r="AV127" s="268"/>
      <c r="AW127" s="269"/>
      <c r="AX127" s="269"/>
      <c r="AY127" s="270"/>
      <c r="AZ127" s="41"/>
      <c r="BA127" s="45"/>
      <c r="BB127" s="268"/>
      <c r="BC127" s="269"/>
      <c r="BD127" s="269"/>
      <c r="BE127" s="286"/>
      <c r="BF127" s="44"/>
      <c r="BG127" s="45"/>
      <c r="BH127" s="268"/>
      <c r="BI127" s="269"/>
      <c r="BJ127" s="269"/>
      <c r="BK127" s="270"/>
      <c r="BL127" s="41"/>
      <c r="BM127" s="45"/>
      <c r="BN127" s="283"/>
      <c r="BO127" s="269"/>
      <c r="BP127" s="269"/>
      <c r="BQ127" s="286"/>
      <c r="BR127" s="44"/>
      <c r="BS127" s="42"/>
      <c r="BT127" s="268"/>
      <c r="BU127" s="269"/>
      <c r="BV127" s="269"/>
      <c r="BW127" s="270"/>
      <c r="BX127" s="41"/>
      <c r="BY127" s="43"/>
      <c r="BZ127" s="283"/>
      <c r="CA127" s="269"/>
      <c r="CB127" s="269"/>
      <c r="CC127" s="270"/>
      <c r="CD127" s="41"/>
      <c r="CE127" s="45"/>
      <c r="CF127" s="17"/>
      <c r="CG127" s="18"/>
      <c r="CH127" s="18"/>
    </row>
    <row r="128" spans="1:86" ht="71.25" customHeight="1" x14ac:dyDescent="0.3">
      <c r="A128" s="462">
        <v>60</v>
      </c>
      <c r="B128" s="245" t="s">
        <v>36</v>
      </c>
      <c r="C128" s="464"/>
      <c r="D128" s="464"/>
      <c r="E128" s="466"/>
      <c r="F128" s="29"/>
      <c r="G128" s="30" t="s">
        <v>80</v>
      </c>
      <c r="H128" s="183">
        <f t="shared" si="41"/>
        <v>0</v>
      </c>
      <c r="I128" s="195">
        <f t="shared" si="42"/>
        <v>0</v>
      </c>
      <c r="J128" s="388"/>
      <c r="K128" s="249" t="s">
        <v>33</v>
      </c>
      <c r="L128" s="268"/>
      <c r="M128" s="269"/>
      <c r="N128" s="269"/>
      <c r="O128" s="270"/>
      <c r="P128" s="46">
        <v>0</v>
      </c>
      <c r="Q128" s="253"/>
      <c r="R128" s="283"/>
      <c r="S128" s="269"/>
      <c r="T128" s="269"/>
      <c r="U128" s="270"/>
      <c r="V128" s="46"/>
      <c r="W128" s="37"/>
      <c r="X128" s="268"/>
      <c r="Y128" s="269"/>
      <c r="Z128" s="269"/>
      <c r="AA128" s="270"/>
      <c r="AB128" s="46"/>
      <c r="AC128" s="38"/>
      <c r="AD128" s="283"/>
      <c r="AE128" s="269"/>
      <c r="AF128" s="269"/>
      <c r="AG128" s="286"/>
      <c r="AH128" s="49"/>
      <c r="AI128" s="37"/>
      <c r="AJ128" s="268"/>
      <c r="AK128" s="269"/>
      <c r="AL128" s="269"/>
      <c r="AM128" s="270"/>
      <c r="AN128" s="46"/>
      <c r="AO128" s="40"/>
      <c r="AP128" s="268"/>
      <c r="AQ128" s="269"/>
      <c r="AR128" s="269"/>
      <c r="AS128" s="286"/>
      <c r="AT128" s="49"/>
      <c r="AU128" s="40"/>
      <c r="AV128" s="268"/>
      <c r="AW128" s="269"/>
      <c r="AX128" s="269"/>
      <c r="AY128" s="270"/>
      <c r="AZ128" s="46"/>
      <c r="BA128" s="40"/>
      <c r="BB128" s="268"/>
      <c r="BC128" s="269"/>
      <c r="BD128" s="269"/>
      <c r="BE128" s="286"/>
      <c r="BF128" s="49"/>
      <c r="BG128" s="40"/>
      <c r="BH128" s="268"/>
      <c r="BI128" s="269"/>
      <c r="BJ128" s="269"/>
      <c r="BK128" s="270"/>
      <c r="BL128" s="46"/>
      <c r="BM128" s="40"/>
      <c r="BN128" s="283"/>
      <c r="BO128" s="269"/>
      <c r="BP128" s="269"/>
      <c r="BQ128" s="286"/>
      <c r="BR128" s="49"/>
      <c r="BS128" s="37"/>
      <c r="BT128" s="268"/>
      <c r="BU128" s="269"/>
      <c r="BV128" s="269"/>
      <c r="BW128" s="270"/>
      <c r="BX128" s="46"/>
      <c r="BY128" s="38"/>
      <c r="BZ128" s="283"/>
      <c r="CA128" s="269"/>
      <c r="CB128" s="269"/>
      <c r="CC128" s="270"/>
      <c r="CD128" s="46"/>
      <c r="CE128" s="40"/>
      <c r="CF128" s="17"/>
      <c r="CG128" s="18"/>
      <c r="CH128" s="18"/>
    </row>
    <row r="129" spans="1:86" ht="71.25" customHeight="1" x14ac:dyDescent="0.3">
      <c r="A129" s="462"/>
      <c r="B129" s="245" t="str">
        <f>+B128</f>
        <v>REE</v>
      </c>
      <c r="C129" s="464"/>
      <c r="D129" s="464"/>
      <c r="E129" s="466"/>
      <c r="F129" s="29"/>
      <c r="G129" s="30" t="str">
        <f t="shared" ref="G129" si="66">+G128</f>
        <v>1.1.3.1</v>
      </c>
      <c r="H129" s="182">
        <f t="shared" si="41"/>
        <v>0</v>
      </c>
      <c r="I129" s="196">
        <f t="shared" si="42"/>
        <v>0</v>
      </c>
      <c r="J129" s="389"/>
      <c r="K129" s="248" t="s">
        <v>34</v>
      </c>
      <c r="L129" s="268"/>
      <c r="M129" s="269"/>
      <c r="N129" s="269"/>
      <c r="O129" s="270"/>
      <c r="P129" s="41">
        <v>0</v>
      </c>
      <c r="Q129" s="254"/>
      <c r="R129" s="283"/>
      <c r="S129" s="269"/>
      <c r="T129" s="269"/>
      <c r="U129" s="270"/>
      <c r="V129" s="41"/>
      <c r="W129" s="42"/>
      <c r="X129" s="268"/>
      <c r="Y129" s="269"/>
      <c r="Z129" s="269"/>
      <c r="AA129" s="270"/>
      <c r="AB129" s="41"/>
      <c r="AC129" s="43"/>
      <c r="AD129" s="283"/>
      <c r="AE129" s="269"/>
      <c r="AF129" s="269"/>
      <c r="AG129" s="286"/>
      <c r="AH129" s="44"/>
      <c r="AI129" s="42"/>
      <c r="AJ129" s="268"/>
      <c r="AK129" s="269"/>
      <c r="AL129" s="269"/>
      <c r="AM129" s="270"/>
      <c r="AN129" s="41"/>
      <c r="AO129" s="45"/>
      <c r="AP129" s="268"/>
      <c r="AQ129" s="269"/>
      <c r="AR129" s="269"/>
      <c r="AS129" s="286"/>
      <c r="AT129" s="44"/>
      <c r="AU129" s="45"/>
      <c r="AV129" s="268"/>
      <c r="AW129" s="269"/>
      <c r="AX129" s="269"/>
      <c r="AY129" s="270"/>
      <c r="AZ129" s="41"/>
      <c r="BA129" s="45"/>
      <c r="BB129" s="268"/>
      <c r="BC129" s="269"/>
      <c r="BD129" s="269"/>
      <c r="BE129" s="286"/>
      <c r="BF129" s="44"/>
      <c r="BG129" s="45"/>
      <c r="BH129" s="268"/>
      <c r="BI129" s="269"/>
      <c r="BJ129" s="269"/>
      <c r="BK129" s="270"/>
      <c r="BL129" s="41"/>
      <c r="BM129" s="45"/>
      <c r="BN129" s="283"/>
      <c r="BO129" s="269"/>
      <c r="BP129" s="269"/>
      <c r="BQ129" s="286"/>
      <c r="BR129" s="44"/>
      <c r="BS129" s="42"/>
      <c r="BT129" s="268"/>
      <c r="BU129" s="269"/>
      <c r="BV129" s="269"/>
      <c r="BW129" s="270"/>
      <c r="BX129" s="41"/>
      <c r="BY129" s="43"/>
      <c r="BZ129" s="283"/>
      <c r="CA129" s="269"/>
      <c r="CB129" s="269"/>
      <c r="CC129" s="270"/>
      <c r="CD129" s="41"/>
      <c r="CE129" s="45"/>
      <c r="CF129" s="17"/>
      <c r="CG129" s="18"/>
      <c r="CH129" s="18"/>
    </row>
    <row r="130" spans="1:86" ht="62.25" customHeight="1" x14ac:dyDescent="0.3">
      <c r="A130" s="462">
        <v>61</v>
      </c>
      <c r="B130" s="245" t="s">
        <v>32</v>
      </c>
      <c r="C130" s="464"/>
      <c r="D130" s="464"/>
      <c r="E130" s="466"/>
      <c r="F130" s="29"/>
      <c r="G130" s="30" t="s">
        <v>80</v>
      </c>
      <c r="H130" s="183">
        <f t="shared" si="41"/>
        <v>0</v>
      </c>
      <c r="I130" s="195">
        <f t="shared" si="42"/>
        <v>0</v>
      </c>
      <c r="J130" s="388"/>
      <c r="K130" s="249" t="s">
        <v>33</v>
      </c>
      <c r="L130" s="268"/>
      <c r="M130" s="269"/>
      <c r="N130" s="269"/>
      <c r="O130" s="270"/>
      <c r="P130" s="46">
        <v>0</v>
      </c>
      <c r="Q130" s="253"/>
      <c r="R130" s="283"/>
      <c r="S130" s="269"/>
      <c r="T130" s="269"/>
      <c r="U130" s="270"/>
      <c r="V130" s="46"/>
      <c r="W130" s="37"/>
      <c r="X130" s="268"/>
      <c r="Y130" s="269"/>
      <c r="Z130" s="269"/>
      <c r="AA130" s="270"/>
      <c r="AB130" s="46"/>
      <c r="AC130" s="38"/>
      <c r="AD130" s="283"/>
      <c r="AE130" s="269"/>
      <c r="AF130" s="269"/>
      <c r="AG130" s="286"/>
      <c r="AH130" s="49"/>
      <c r="AI130" s="37"/>
      <c r="AJ130" s="268"/>
      <c r="AK130" s="269"/>
      <c r="AL130" s="269"/>
      <c r="AM130" s="270"/>
      <c r="AN130" s="46"/>
      <c r="AO130" s="40"/>
      <c r="AP130" s="268"/>
      <c r="AQ130" s="269"/>
      <c r="AR130" s="269"/>
      <c r="AS130" s="286"/>
      <c r="AT130" s="49"/>
      <c r="AU130" s="40"/>
      <c r="AV130" s="268"/>
      <c r="AW130" s="269"/>
      <c r="AX130" s="269"/>
      <c r="AY130" s="270"/>
      <c r="AZ130" s="46"/>
      <c r="BA130" s="40"/>
      <c r="BB130" s="268"/>
      <c r="BC130" s="269"/>
      <c r="BD130" s="269"/>
      <c r="BE130" s="286"/>
      <c r="BF130" s="49"/>
      <c r="BG130" s="40"/>
      <c r="BH130" s="268"/>
      <c r="BI130" s="269"/>
      <c r="BJ130" s="269"/>
      <c r="BK130" s="270"/>
      <c r="BL130" s="46"/>
      <c r="BM130" s="40"/>
      <c r="BN130" s="283"/>
      <c r="BO130" s="269"/>
      <c r="BP130" s="269"/>
      <c r="BQ130" s="286"/>
      <c r="BR130" s="49"/>
      <c r="BS130" s="37"/>
      <c r="BT130" s="268"/>
      <c r="BU130" s="269"/>
      <c r="BV130" s="269"/>
      <c r="BW130" s="270"/>
      <c r="BX130" s="46"/>
      <c r="BY130" s="38"/>
      <c r="BZ130" s="283"/>
      <c r="CA130" s="269"/>
      <c r="CB130" s="269"/>
      <c r="CC130" s="270"/>
      <c r="CD130" s="46"/>
      <c r="CE130" s="40"/>
      <c r="CF130" s="17"/>
      <c r="CG130" s="18"/>
      <c r="CH130" s="18"/>
    </row>
    <row r="131" spans="1:86" ht="62.25" customHeight="1" x14ac:dyDescent="0.3">
      <c r="A131" s="462"/>
      <c r="B131" s="245" t="str">
        <f>+B130</f>
        <v>EICI</v>
      </c>
      <c r="C131" s="464"/>
      <c r="D131" s="464"/>
      <c r="E131" s="466"/>
      <c r="F131" s="29"/>
      <c r="G131" s="30" t="str">
        <f t="shared" ref="G131" si="67">+G130</f>
        <v>1.1.3.1</v>
      </c>
      <c r="H131" s="182">
        <f t="shared" si="41"/>
        <v>0</v>
      </c>
      <c r="I131" s="196">
        <f t="shared" si="42"/>
        <v>0</v>
      </c>
      <c r="J131" s="389"/>
      <c r="K131" s="248" t="s">
        <v>34</v>
      </c>
      <c r="L131" s="268"/>
      <c r="M131" s="269"/>
      <c r="N131" s="269"/>
      <c r="O131" s="270"/>
      <c r="P131" s="41">
        <v>0</v>
      </c>
      <c r="Q131" s="254"/>
      <c r="R131" s="283"/>
      <c r="S131" s="269"/>
      <c r="T131" s="269"/>
      <c r="U131" s="270"/>
      <c r="V131" s="41"/>
      <c r="W131" s="42"/>
      <c r="X131" s="268"/>
      <c r="Y131" s="269"/>
      <c r="Z131" s="269"/>
      <c r="AA131" s="270"/>
      <c r="AB131" s="41"/>
      <c r="AC131" s="43"/>
      <c r="AD131" s="283"/>
      <c r="AE131" s="269"/>
      <c r="AF131" s="269"/>
      <c r="AG131" s="286"/>
      <c r="AH131" s="44"/>
      <c r="AI131" s="42"/>
      <c r="AJ131" s="268"/>
      <c r="AK131" s="269"/>
      <c r="AL131" s="269"/>
      <c r="AM131" s="270"/>
      <c r="AN131" s="41"/>
      <c r="AO131" s="45"/>
      <c r="AP131" s="268"/>
      <c r="AQ131" s="269"/>
      <c r="AR131" s="269"/>
      <c r="AS131" s="286"/>
      <c r="AT131" s="44"/>
      <c r="AU131" s="45"/>
      <c r="AV131" s="268"/>
      <c r="AW131" s="269"/>
      <c r="AX131" s="269"/>
      <c r="AY131" s="270"/>
      <c r="AZ131" s="41"/>
      <c r="BA131" s="45"/>
      <c r="BB131" s="268"/>
      <c r="BC131" s="269"/>
      <c r="BD131" s="269"/>
      <c r="BE131" s="286"/>
      <c r="BF131" s="44"/>
      <c r="BG131" s="45"/>
      <c r="BH131" s="268"/>
      <c r="BI131" s="269"/>
      <c r="BJ131" s="269"/>
      <c r="BK131" s="270"/>
      <c r="BL131" s="41"/>
      <c r="BM131" s="45"/>
      <c r="BN131" s="283"/>
      <c r="BO131" s="269"/>
      <c r="BP131" s="269"/>
      <c r="BQ131" s="286"/>
      <c r="BR131" s="44"/>
      <c r="BS131" s="42"/>
      <c r="BT131" s="268"/>
      <c r="BU131" s="269"/>
      <c r="BV131" s="269"/>
      <c r="BW131" s="270"/>
      <c r="BX131" s="41"/>
      <c r="BY131" s="43"/>
      <c r="BZ131" s="283"/>
      <c r="CA131" s="269"/>
      <c r="CB131" s="269"/>
      <c r="CC131" s="270"/>
      <c r="CD131" s="41"/>
      <c r="CE131" s="45"/>
      <c r="CF131" s="17"/>
      <c r="CG131" s="18"/>
      <c r="CH131" s="18"/>
    </row>
    <row r="132" spans="1:86" ht="44.25" customHeight="1" x14ac:dyDescent="0.3">
      <c r="A132" s="462">
        <v>62</v>
      </c>
      <c r="B132" s="245" t="s">
        <v>32</v>
      </c>
      <c r="C132" s="464"/>
      <c r="D132" s="464"/>
      <c r="E132" s="466"/>
      <c r="F132" s="29"/>
      <c r="G132" s="30" t="s">
        <v>80</v>
      </c>
      <c r="H132" s="183">
        <f t="shared" si="41"/>
        <v>0</v>
      </c>
      <c r="I132" s="195">
        <f t="shared" si="42"/>
        <v>0</v>
      </c>
      <c r="J132" s="388"/>
      <c r="K132" s="249" t="s">
        <v>33</v>
      </c>
      <c r="L132" s="268"/>
      <c r="M132" s="269"/>
      <c r="N132" s="269"/>
      <c r="O132" s="270"/>
      <c r="P132" s="46">
        <v>0</v>
      </c>
      <c r="Q132" s="253"/>
      <c r="R132" s="283"/>
      <c r="S132" s="269"/>
      <c r="T132" s="269"/>
      <c r="U132" s="270"/>
      <c r="V132" s="46"/>
      <c r="W132" s="37"/>
      <c r="X132" s="268"/>
      <c r="Y132" s="269"/>
      <c r="Z132" s="269"/>
      <c r="AA132" s="270"/>
      <c r="AB132" s="46"/>
      <c r="AC132" s="38"/>
      <c r="AD132" s="283"/>
      <c r="AE132" s="269"/>
      <c r="AF132" s="269"/>
      <c r="AG132" s="286"/>
      <c r="AH132" s="49"/>
      <c r="AI132" s="37"/>
      <c r="AJ132" s="268"/>
      <c r="AK132" s="269"/>
      <c r="AL132" s="269"/>
      <c r="AM132" s="270"/>
      <c r="AN132" s="46"/>
      <c r="AO132" s="40"/>
      <c r="AP132" s="268"/>
      <c r="AQ132" s="269"/>
      <c r="AR132" s="269"/>
      <c r="AS132" s="286"/>
      <c r="AT132" s="49"/>
      <c r="AU132" s="40"/>
      <c r="AV132" s="268"/>
      <c r="AW132" s="269"/>
      <c r="AX132" s="269"/>
      <c r="AY132" s="270"/>
      <c r="AZ132" s="46"/>
      <c r="BA132" s="40"/>
      <c r="BB132" s="268"/>
      <c r="BC132" s="269"/>
      <c r="BD132" s="269"/>
      <c r="BE132" s="286"/>
      <c r="BF132" s="49"/>
      <c r="BG132" s="40"/>
      <c r="BH132" s="268"/>
      <c r="BI132" s="269"/>
      <c r="BJ132" s="269"/>
      <c r="BK132" s="270"/>
      <c r="BL132" s="46"/>
      <c r="BM132" s="40"/>
      <c r="BN132" s="283"/>
      <c r="BO132" s="269"/>
      <c r="BP132" s="269"/>
      <c r="BQ132" s="286"/>
      <c r="BR132" s="49"/>
      <c r="BS132" s="37"/>
      <c r="BT132" s="268"/>
      <c r="BU132" s="269"/>
      <c r="BV132" s="269"/>
      <c r="BW132" s="270"/>
      <c r="BX132" s="46"/>
      <c r="BY132" s="38"/>
      <c r="BZ132" s="283"/>
      <c r="CA132" s="269"/>
      <c r="CB132" s="269"/>
      <c r="CC132" s="270"/>
      <c r="CD132" s="46"/>
      <c r="CE132" s="40"/>
      <c r="CF132" s="17"/>
      <c r="CG132" s="18"/>
      <c r="CH132" s="18"/>
    </row>
    <row r="133" spans="1:86" ht="44.25" customHeight="1" x14ac:dyDescent="0.3">
      <c r="A133" s="462"/>
      <c r="B133" s="245" t="str">
        <f>+B132</f>
        <v>EICI</v>
      </c>
      <c r="C133" s="464"/>
      <c r="D133" s="464"/>
      <c r="E133" s="466"/>
      <c r="F133" s="29"/>
      <c r="G133" s="30" t="str">
        <f t="shared" ref="G133" si="68">+G132</f>
        <v>1.1.3.1</v>
      </c>
      <c r="H133" s="182">
        <f t="shared" si="41"/>
        <v>0</v>
      </c>
      <c r="I133" s="196">
        <f t="shared" si="42"/>
        <v>0</v>
      </c>
      <c r="J133" s="389"/>
      <c r="K133" s="248" t="s">
        <v>34</v>
      </c>
      <c r="L133" s="268"/>
      <c r="M133" s="269"/>
      <c r="N133" s="269"/>
      <c r="O133" s="270"/>
      <c r="P133" s="41">
        <v>0</v>
      </c>
      <c r="Q133" s="254"/>
      <c r="R133" s="283"/>
      <c r="S133" s="269"/>
      <c r="T133" s="269"/>
      <c r="U133" s="270"/>
      <c r="V133" s="41"/>
      <c r="W133" s="42"/>
      <c r="X133" s="268"/>
      <c r="Y133" s="269"/>
      <c r="Z133" s="269"/>
      <c r="AA133" s="270"/>
      <c r="AB133" s="41"/>
      <c r="AC133" s="43"/>
      <c r="AD133" s="283"/>
      <c r="AE133" s="269"/>
      <c r="AF133" s="269"/>
      <c r="AG133" s="286"/>
      <c r="AH133" s="44"/>
      <c r="AI133" s="42"/>
      <c r="AJ133" s="268"/>
      <c r="AK133" s="269"/>
      <c r="AL133" s="269"/>
      <c r="AM133" s="270"/>
      <c r="AN133" s="41"/>
      <c r="AO133" s="45"/>
      <c r="AP133" s="268"/>
      <c r="AQ133" s="269"/>
      <c r="AR133" s="269"/>
      <c r="AS133" s="286"/>
      <c r="AT133" s="44"/>
      <c r="AU133" s="45"/>
      <c r="AV133" s="268"/>
      <c r="AW133" s="269"/>
      <c r="AX133" s="269"/>
      <c r="AY133" s="270"/>
      <c r="AZ133" s="41"/>
      <c r="BA133" s="45"/>
      <c r="BB133" s="268"/>
      <c r="BC133" s="269"/>
      <c r="BD133" s="269"/>
      <c r="BE133" s="286"/>
      <c r="BF133" s="44"/>
      <c r="BG133" s="45"/>
      <c r="BH133" s="268"/>
      <c r="BI133" s="269"/>
      <c r="BJ133" s="269"/>
      <c r="BK133" s="270"/>
      <c r="BL133" s="41"/>
      <c r="BM133" s="45"/>
      <c r="BN133" s="283"/>
      <c r="BO133" s="269"/>
      <c r="BP133" s="269"/>
      <c r="BQ133" s="286"/>
      <c r="BR133" s="44"/>
      <c r="BS133" s="42"/>
      <c r="BT133" s="268"/>
      <c r="BU133" s="269"/>
      <c r="BV133" s="269"/>
      <c r="BW133" s="270"/>
      <c r="BX133" s="41"/>
      <c r="BY133" s="43"/>
      <c r="BZ133" s="283"/>
      <c r="CA133" s="269"/>
      <c r="CB133" s="269"/>
      <c r="CC133" s="270"/>
      <c r="CD133" s="41"/>
      <c r="CE133" s="45"/>
      <c r="CF133" s="17"/>
      <c r="CG133" s="18"/>
      <c r="CH133" s="18"/>
    </row>
    <row r="134" spans="1:86" ht="36.75" customHeight="1" x14ac:dyDescent="0.3">
      <c r="A134" s="462">
        <v>63</v>
      </c>
      <c r="B134" s="245" t="s">
        <v>32</v>
      </c>
      <c r="C134" s="464"/>
      <c r="D134" s="464"/>
      <c r="E134" s="466"/>
      <c r="F134" s="29"/>
      <c r="G134" s="30" t="s">
        <v>80</v>
      </c>
      <c r="H134" s="183">
        <f t="shared" si="41"/>
        <v>0</v>
      </c>
      <c r="I134" s="195">
        <f t="shared" si="42"/>
        <v>0</v>
      </c>
      <c r="J134" s="388"/>
      <c r="K134" s="249" t="s">
        <v>33</v>
      </c>
      <c r="L134" s="268"/>
      <c r="M134" s="269"/>
      <c r="N134" s="269"/>
      <c r="O134" s="270"/>
      <c r="P134" s="46">
        <v>0</v>
      </c>
      <c r="Q134" s="253"/>
      <c r="R134" s="283"/>
      <c r="S134" s="269"/>
      <c r="T134" s="269"/>
      <c r="U134" s="270"/>
      <c r="V134" s="46"/>
      <c r="W134" s="37"/>
      <c r="X134" s="268"/>
      <c r="Y134" s="269"/>
      <c r="Z134" s="269"/>
      <c r="AA134" s="270"/>
      <c r="AB134" s="46"/>
      <c r="AC134" s="38"/>
      <c r="AD134" s="283"/>
      <c r="AE134" s="269"/>
      <c r="AF134" s="269"/>
      <c r="AG134" s="286"/>
      <c r="AH134" s="49"/>
      <c r="AI134" s="37"/>
      <c r="AJ134" s="268"/>
      <c r="AK134" s="269"/>
      <c r="AL134" s="269"/>
      <c r="AM134" s="270"/>
      <c r="AN134" s="46"/>
      <c r="AO134" s="40"/>
      <c r="AP134" s="268"/>
      <c r="AQ134" s="269"/>
      <c r="AR134" s="269"/>
      <c r="AS134" s="286"/>
      <c r="AT134" s="49"/>
      <c r="AU134" s="40"/>
      <c r="AV134" s="268"/>
      <c r="AW134" s="269"/>
      <c r="AX134" s="269"/>
      <c r="AY134" s="270"/>
      <c r="AZ134" s="46"/>
      <c r="BA134" s="40"/>
      <c r="BB134" s="268"/>
      <c r="BC134" s="269"/>
      <c r="BD134" s="269"/>
      <c r="BE134" s="286"/>
      <c r="BF134" s="49"/>
      <c r="BG134" s="40"/>
      <c r="BH134" s="268"/>
      <c r="BI134" s="269"/>
      <c r="BJ134" s="269"/>
      <c r="BK134" s="270"/>
      <c r="BL134" s="46"/>
      <c r="BM134" s="40"/>
      <c r="BN134" s="283"/>
      <c r="BO134" s="269"/>
      <c r="BP134" s="269"/>
      <c r="BQ134" s="286"/>
      <c r="BR134" s="49"/>
      <c r="BS134" s="37"/>
      <c r="BT134" s="283"/>
      <c r="BU134" s="269"/>
      <c r="BV134" s="269"/>
      <c r="BW134" s="270"/>
      <c r="BX134" s="46"/>
      <c r="BY134" s="38"/>
      <c r="BZ134" s="283"/>
      <c r="CA134" s="269"/>
      <c r="CB134" s="269"/>
      <c r="CC134" s="270"/>
      <c r="CD134" s="46"/>
      <c r="CE134" s="40"/>
      <c r="CF134" s="17"/>
      <c r="CG134" s="18"/>
      <c r="CH134" s="18"/>
    </row>
    <row r="135" spans="1:86" ht="36.75" customHeight="1" thickBot="1" x14ac:dyDescent="0.35">
      <c r="A135" s="462"/>
      <c r="B135" s="245" t="str">
        <f>+B134</f>
        <v>EICI</v>
      </c>
      <c r="C135" s="464"/>
      <c r="D135" s="464"/>
      <c r="E135" s="466"/>
      <c r="F135" s="29"/>
      <c r="G135" s="30" t="str">
        <f t="shared" ref="G135" si="69">+G134</f>
        <v>1.1.3.1</v>
      </c>
      <c r="H135" s="182">
        <f t="shared" si="41"/>
        <v>0</v>
      </c>
      <c r="I135" s="196">
        <f t="shared" si="42"/>
        <v>0</v>
      </c>
      <c r="J135" s="389"/>
      <c r="K135" s="248" t="s">
        <v>34</v>
      </c>
      <c r="L135" s="275"/>
      <c r="M135" s="276"/>
      <c r="N135" s="276"/>
      <c r="O135" s="277"/>
      <c r="P135" s="56">
        <v>0</v>
      </c>
      <c r="Q135" s="256"/>
      <c r="R135" s="290"/>
      <c r="S135" s="276"/>
      <c r="T135" s="276"/>
      <c r="U135" s="277"/>
      <c r="V135" s="56"/>
      <c r="W135" s="57"/>
      <c r="X135" s="275"/>
      <c r="Y135" s="276"/>
      <c r="Z135" s="276"/>
      <c r="AA135" s="277"/>
      <c r="AB135" s="56"/>
      <c r="AC135" s="58"/>
      <c r="AD135" s="290"/>
      <c r="AE135" s="276"/>
      <c r="AF135" s="276"/>
      <c r="AG135" s="305"/>
      <c r="AH135" s="59"/>
      <c r="AI135" s="57"/>
      <c r="AJ135" s="275"/>
      <c r="AK135" s="276"/>
      <c r="AL135" s="276"/>
      <c r="AM135" s="277"/>
      <c r="AN135" s="56"/>
      <c r="AO135" s="60"/>
      <c r="AP135" s="275"/>
      <c r="AQ135" s="276"/>
      <c r="AR135" s="276"/>
      <c r="AS135" s="305"/>
      <c r="AT135" s="59"/>
      <c r="AU135" s="60"/>
      <c r="AV135" s="275"/>
      <c r="AW135" s="276"/>
      <c r="AX135" s="276"/>
      <c r="AY135" s="277"/>
      <c r="AZ135" s="56"/>
      <c r="BA135" s="60"/>
      <c r="BB135" s="275"/>
      <c r="BC135" s="276"/>
      <c r="BD135" s="276"/>
      <c r="BE135" s="305"/>
      <c r="BF135" s="59"/>
      <c r="BG135" s="60"/>
      <c r="BH135" s="275"/>
      <c r="BI135" s="276"/>
      <c r="BJ135" s="276"/>
      <c r="BK135" s="277"/>
      <c r="BL135" s="56"/>
      <c r="BM135" s="60"/>
      <c r="BN135" s="290"/>
      <c r="BO135" s="276"/>
      <c r="BP135" s="276"/>
      <c r="BQ135" s="305"/>
      <c r="BR135" s="59"/>
      <c r="BS135" s="57"/>
      <c r="BT135" s="275"/>
      <c r="BU135" s="276"/>
      <c r="BV135" s="276"/>
      <c r="BW135" s="277"/>
      <c r="BX135" s="56"/>
      <c r="BY135" s="58"/>
      <c r="BZ135" s="290"/>
      <c r="CA135" s="276"/>
      <c r="CB135" s="276"/>
      <c r="CC135" s="277"/>
      <c r="CD135" s="41"/>
      <c r="CE135" s="45"/>
      <c r="CF135" s="17"/>
      <c r="CG135" s="18"/>
      <c r="CH135" s="18"/>
    </row>
    <row r="136" spans="1:86" ht="55.5" customHeight="1" x14ac:dyDescent="0.3">
      <c r="A136" s="462">
        <v>64</v>
      </c>
      <c r="B136" s="245" t="s">
        <v>32</v>
      </c>
      <c r="C136" s="464"/>
      <c r="D136" s="464"/>
      <c r="E136" s="466"/>
      <c r="F136" s="29"/>
      <c r="G136" s="30" t="s">
        <v>80</v>
      </c>
      <c r="H136" s="183">
        <f t="shared" si="41"/>
        <v>0</v>
      </c>
      <c r="I136" s="195">
        <f t="shared" si="42"/>
        <v>0</v>
      </c>
      <c r="J136" s="388"/>
      <c r="K136" s="249" t="s">
        <v>33</v>
      </c>
      <c r="L136" s="271"/>
      <c r="M136" s="272"/>
      <c r="N136" s="272"/>
      <c r="O136" s="273"/>
      <c r="P136" s="46">
        <v>0</v>
      </c>
      <c r="Q136" s="255"/>
      <c r="R136" s="284"/>
      <c r="S136" s="272"/>
      <c r="T136" s="272"/>
      <c r="U136" s="273"/>
      <c r="V136" s="46"/>
      <c r="W136" s="47"/>
      <c r="X136" s="271"/>
      <c r="Y136" s="272"/>
      <c r="Z136" s="272"/>
      <c r="AA136" s="273"/>
      <c r="AB136" s="46"/>
      <c r="AC136" s="48"/>
      <c r="AD136" s="284"/>
      <c r="AE136" s="272"/>
      <c r="AF136" s="272"/>
      <c r="AG136" s="303"/>
      <c r="AH136" s="49"/>
      <c r="AI136" s="47"/>
      <c r="AJ136" s="271"/>
      <c r="AK136" s="272"/>
      <c r="AL136" s="272"/>
      <c r="AM136" s="273"/>
      <c r="AN136" s="46"/>
      <c r="AO136" s="50"/>
      <c r="AP136" s="271"/>
      <c r="AQ136" s="272"/>
      <c r="AR136" s="272"/>
      <c r="AS136" s="303"/>
      <c r="AT136" s="49"/>
      <c r="AU136" s="50"/>
      <c r="AV136" s="271"/>
      <c r="AW136" s="272"/>
      <c r="AX136" s="272"/>
      <c r="AY136" s="273"/>
      <c r="AZ136" s="46"/>
      <c r="BA136" s="50"/>
      <c r="BB136" s="271"/>
      <c r="BC136" s="272"/>
      <c r="BD136" s="272"/>
      <c r="BE136" s="303"/>
      <c r="BF136" s="49"/>
      <c r="BG136" s="50"/>
      <c r="BH136" s="271"/>
      <c r="BI136" s="272"/>
      <c r="BJ136" s="272"/>
      <c r="BK136" s="273"/>
      <c r="BL136" s="46"/>
      <c r="BM136" s="50"/>
      <c r="BN136" s="284"/>
      <c r="BO136" s="272"/>
      <c r="BP136" s="272"/>
      <c r="BQ136" s="303"/>
      <c r="BR136" s="49"/>
      <c r="BS136" s="47"/>
      <c r="BT136" s="271"/>
      <c r="BU136" s="272"/>
      <c r="BV136" s="272"/>
      <c r="BW136" s="273"/>
      <c r="BX136" s="46"/>
      <c r="BY136" s="48"/>
      <c r="BZ136" s="284"/>
      <c r="CA136" s="272"/>
      <c r="CB136" s="272"/>
      <c r="CC136" s="273"/>
      <c r="CD136" s="46"/>
      <c r="CE136" s="40"/>
      <c r="CF136" s="17"/>
      <c r="CG136" s="18"/>
      <c r="CH136" s="18"/>
    </row>
    <row r="137" spans="1:86" ht="55.5" customHeight="1" x14ac:dyDescent="0.3">
      <c r="A137" s="462"/>
      <c r="B137" s="245" t="str">
        <f>+B136</f>
        <v>EICI</v>
      </c>
      <c r="C137" s="464"/>
      <c r="D137" s="464"/>
      <c r="E137" s="466"/>
      <c r="F137" s="29"/>
      <c r="G137" s="30" t="str">
        <f t="shared" ref="G137" si="70">+G136</f>
        <v>1.1.3.1</v>
      </c>
      <c r="H137" s="182">
        <f t="shared" si="41"/>
        <v>0</v>
      </c>
      <c r="I137" s="196">
        <f t="shared" si="42"/>
        <v>0</v>
      </c>
      <c r="J137" s="389"/>
      <c r="K137" s="248" t="s">
        <v>34</v>
      </c>
      <c r="L137" s="268"/>
      <c r="M137" s="269"/>
      <c r="N137" s="269"/>
      <c r="O137" s="270"/>
      <c r="P137" s="41">
        <v>0</v>
      </c>
      <c r="Q137" s="254"/>
      <c r="R137" s="283"/>
      <c r="S137" s="269"/>
      <c r="T137" s="269"/>
      <c r="U137" s="270"/>
      <c r="V137" s="41"/>
      <c r="W137" s="42"/>
      <c r="X137" s="268"/>
      <c r="Y137" s="269"/>
      <c r="Z137" s="269"/>
      <c r="AA137" s="270"/>
      <c r="AB137" s="41"/>
      <c r="AC137" s="43"/>
      <c r="AD137" s="283"/>
      <c r="AE137" s="269"/>
      <c r="AF137" s="269"/>
      <c r="AG137" s="286"/>
      <c r="AH137" s="44"/>
      <c r="AI137" s="42"/>
      <c r="AJ137" s="268"/>
      <c r="AK137" s="269"/>
      <c r="AL137" s="269"/>
      <c r="AM137" s="270"/>
      <c r="AN137" s="41"/>
      <c r="AO137" s="45"/>
      <c r="AP137" s="268"/>
      <c r="AQ137" s="269"/>
      <c r="AR137" s="269"/>
      <c r="AS137" s="286"/>
      <c r="AT137" s="44"/>
      <c r="AU137" s="45"/>
      <c r="AV137" s="268"/>
      <c r="AW137" s="269"/>
      <c r="AX137" s="269"/>
      <c r="AY137" s="270"/>
      <c r="AZ137" s="41"/>
      <c r="BA137" s="45"/>
      <c r="BB137" s="268"/>
      <c r="BC137" s="269"/>
      <c r="BD137" s="269"/>
      <c r="BE137" s="286"/>
      <c r="BF137" s="44"/>
      <c r="BG137" s="45"/>
      <c r="BH137" s="268"/>
      <c r="BI137" s="269"/>
      <c r="BJ137" s="269"/>
      <c r="BK137" s="270"/>
      <c r="BL137" s="41"/>
      <c r="BM137" s="45"/>
      <c r="BN137" s="283"/>
      <c r="BO137" s="269"/>
      <c r="BP137" s="269"/>
      <c r="BQ137" s="286"/>
      <c r="BR137" s="44"/>
      <c r="BS137" s="42"/>
      <c r="BT137" s="268"/>
      <c r="BU137" s="269"/>
      <c r="BV137" s="269"/>
      <c r="BW137" s="270"/>
      <c r="BX137" s="41"/>
      <c r="BY137" s="43"/>
      <c r="BZ137" s="283"/>
      <c r="CA137" s="269"/>
      <c r="CB137" s="269"/>
      <c r="CC137" s="270"/>
      <c r="CD137" s="41"/>
      <c r="CE137" s="45"/>
      <c r="CF137" s="17"/>
      <c r="CG137" s="18"/>
      <c r="CH137" s="18"/>
    </row>
    <row r="138" spans="1:86" ht="49.5" customHeight="1" x14ac:dyDescent="0.3">
      <c r="A138" s="462">
        <v>65</v>
      </c>
      <c r="B138" s="245" t="s">
        <v>32</v>
      </c>
      <c r="C138" s="464"/>
      <c r="D138" s="464"/>
      <c r="E138" s="466"/>
      <c r="F138" s="29"/>
      <c r="G138" s="30" t="s">
        <v>85</v>
      </c>
      <c r="H138" s="183">
        <f t="shared" si="41"/>
        <v>0</v>
      </c>
      <c r="I138" s="195">
        <f t="shared" si="42"/>
        <v>0</v>
      </c>
      <c r="J138" s="388"/>
      <c r="K138" s="249" t="s">
        <v>33</v>
      </c>
      <c r="L138" s="268"/>
      <c r="M138" s="269"/>
      <c r="N138" s="269"/>
      <c r="O138" s="270"/>
      <c r="P138" s="46">
        <v>0</v>
      </c>
      <c r="Q138" s="253"/>
      <c r="R138" s="283"/>
      <c r="S138" s="269"/>
      <c r="T138" s="269"/>
      <c r="U138" s="270"/>
      <c r="V138" s="46"/>
      <c r="W138" s="37"/>
      <c r="X138" s="268"/>
      <c r="Y138" s="269"/>
      <c r="Z138" s="269"/>
      <c r="AA138" s="270"/>
      <c r="AB138" s="46"/>
      <c r="AC138" s="38"/>
      <c r="AD138" s="283"/>
      <c r="AE138" s="269"/>
      <c r="AF138" s="269"/>
      <c r="AG138" s="286"/>
      <c r="AH138" s="49"/>
      <c r="AI138" s="37"/>
      <c r="AJ138" s="268"/>
      <c r="AK138" s="269"/>
      <c r="AL138" s="269"/>
      <c r="AM138" s="270"/>
      <c r="AN138" s="46"/>
      <c r="AO138" s="40"/>
      <c r="AP138" s="268"/>
      <c r="AQ138" s="269"/>
      <c r="AR138" s="269"/>
      <c r="AS138" s="286"/>
      <c r="AT138" s="49"/>
      <c r="AU138" s="40"/>
      <c r="AV138" s="268"/>
      <c r="AW138" s="269"/>
      <c r="AX138" s="269"/>
      <c r="AY138" s="270"/>
      <c r="AZ138" s="46"/>
      <c r="BA138" s="40"/>
      <c r="BB138" s="268"/>
      <c r="BC138" s="269"/>
      <c r="BD138" s="269"/>
      <c r="BE138" s="286"/>
      <c r="BF138" s="49"/>
      <c r="BG138" s="40"/>
      <c r="BH138" s="268"/>
      <c r="BI138" s="269"/>
      <c r="BJ138" s="269"/>
      <c r="BK138" s="270"/>
      <c r="BL138" s="46"/>
      <c r="BM138" s="40"/>
      <c r="BN138" s="283"/>
      <c r="BO138" s="269"/>
      <c r="BP138" s="269"/>
      <c r="BQ138" s="286"/>
      <c r="BR138" s="49"/>
      <c r="BS138" s="37"/>
      <c r="BT138" s="268"/>
      <c r="BU138" s="269"/>
      <c r="BV138" s="269"/>
      <c r="BW138" s="270"/>
      <c r="BX138" s="46"/>
      <c r="BY138" s="38"/>
      <c r="BZ138" s="283"/>
      <c r="CA138" s="269"/>
      <c r="CB138" s="269"/>
      <c r="CC138" s="270"/>
      <c r="CD138" s="46"/>
      <c r="CE138" s="40"/>
      <c r="CF138" s="17"/>
      <c r="CG138" s="18"/>
      <c r="CH138" s="18"/>
    </row>
    <row r="139" spans="1:86" ht="49.5" customHeight="1" x14ac:dyDescent="0.3">
      <c r="A139" s="462"/>
      <c r="B139" s="245" t="str">
        <f>+B138</f>
        <v>EICI</v>
      </c>
      <c r="C139" s="464"/>
      <c r="D139" s="464"/>
      <c r="E139" s="466"/>
      <c r="F139" s="29"/>
      <c r="G139" s="30" t="str">
        <f t="shared" ref="G139" si="71">+G138</f>
        <v>1.1.3.5</v>
      </c>
      <c r="H139" s="182">
        <f t="shared" si="41"/>
        <v>0</v>
      </c>
      <c r="I139" s="196">
        <f t="shared" si="42"/>
        <v>0</v>
      </c>
      <c r="J139" s="389"/>
      <c r="K139" s="248" t="s">
        <v>34</v>
      </c>
      <c r="L139" s="268"/>
      <c r="M139" s="269"/>
      <c r="N139" s="269"/>
      <c r="O139" s="270"/>
      <c r="P139" s="41">
        <v>0</v>
      </c>
      <c r="Q139" s="254"/>
      <c r="R139" s="294"/>
      <c r="S139" s="279"/>
      <c r="T139" s="279"/>
      <c r="U139" s="280"/>
      <c r="V139" s="41"/>
      <c r="W139" s="42"/>
      <c r="X139" s="268"/>
      <c r="Y139" s="269"/>
      <c r="Z139" s="269"/>
      <c r="AA139" s="270"/>
      <c r="AB139" s="41"/>
      <c r="AC139" s="43"/>
      <c r="AD139" s="283"/>
      <c r="AE139" s="269"/>
      <c r="AF139" s="269"/>
      <c r="AG139" s="286"/>
      <c r="AH139" s="44"/>
      <c r="AI139" s="42"/>
      <c r="AJ139" s="268"/>
      <c r="AK139" s="269"/>
      <c r="AL139" s="269"/>
      <c r="AM139" s="270"/>
      <c r="AN139" s="41"/>
      <c r="AO139" s="45"/>
      <c r="AP139" s="268"/>
      <c r="AQ139" s="269"/>
      <c r="AR139" s="269"/>
      <c r="AS139" s="286"/>
      <c r="AT139" s="44"/>
      <c r="AU139" s="45"/>
      <c r="AV139" s="268"/>
      <c r="AW139" s="269"/>
      <c r="AX139" s="269"/>
      <c r="AY139" s="270"/>
      <c r="AZ139" s="41"/>
      <c r="BA139" s="45"/>
      <c r="BB139" s="268"/>
      <c r="BC139" s="269"/>
      <c r="BD139" s="269"/>
      <c r="BE139" s="286"/>
      <c r="BF139" s="44"/>
      <c r="BG139" s="45"/>
      <c r="BH139" s="268"/>
      <c r="BI139" s="269"/>
      <c r="BJ139" s="269"/>
      <c r="BK139" s="270"/>
      <c r="BL139" s="41"/>
      <c r="BM139" s="45"/>
      <c r="BN139" s="283"/>
      <c r="BO139" s="269"/>
      <c r="BP139" s="269"/>
      <c r="BQ139" s="286"/>
      <c r="BR139" s="44"/>
      <c r="BS139" s="42"/>
      <c r="BT139" s="268"/>
      <c r="BU139" s="269"/>
      <c r="BV139" s="269"/>
      <c r="BW139" s="270"/>
      <c r="BX139" s="41"/>
      <c r="BY139" s="43"/>
      <c r="BZ139" s="283"/>
      <c r="CA139" s="269"/>
      <c r="CB139" s="269"/>
      <c r="CC139" s="270"/>
      <c r="CD139" s="41"/>
      <c r="CE139" s="45"/>
      <c r="CF139" s="17"/>
      <c r="CG139" s="18"/>
      <c r="CH139" s="18"/>
    </row>
    <row r="140" spans="1:86" ht="71.25" customHeight="1" x14ac:dyDescent="0.3">
      <c r="A140" s="462">
        <v>66</v>
      </c>
      <c r="B140" s="245" t="s">
        <v>32</v>
      </c>
      <c r="C140" s="464"/>
      <c r="D140" s="464"/>
      <c r="E140" s="466"/>
      <c r="F140" s="29"/>
      <c r="G140" s="30" t="s">
        <v>85</v>
      </c>
      <c r="H140" s="183">
        <f t="shared" si="41"/>
        <v>0</v>
      </c>
      <c r="I140" s="195">
        <f t="shared" si="42"/>
        <v>0</v>
      </c>
      <c r="J140" s="388"/>
      <c r="K140" s="249" t="s">
        <v>33</v>
      </c>
      <c r="L140" s="268"/>
      <c r="M140" s="269"/>
      <c r="N140" s="269"/>
      <c r="O140" s="270"/>
      <c r="P140" s="46">
        <v>0</v>
      </c>
      <c r="Q140" s="253"/>
      <c r="R140" s="284"/>
      <c r="S140" s="272"/>
      <c r="T140" s="272"/>
      <c r="U140" s="273"/>
      <c r="V140" s="46"/>
      <c r="W140" s="37"/>
      <c r="X140" s="268"/>
      <c r="Y140" s="269"/>
      <c r="Z140" s="269"/>
      <c r="AA140" s="270"/>
      <c r="AB140" s="46"/>
      <c r="AC140" s="38"/>
      <c r="AD140" s="283"/>
      <c r="AE140" s="269"/>
      <c r="AF140" s="269"/>
      <c r="AG140" s="286"/>
      <c r="AH140" s="49"/>
      <c r="AI140" s="37"/>
      <c r="AJ140" s="268"/>
      <c r="AK140" s="269"/>
      <c r="AL140" s="269"/>
      <c r="AM140" s="270"/>
      <c r="AN140" s="46"/>
      <c r="AO140" s="40"/>
      <c r="AP140" s="268"/>
      <c r="AQ140" s="269"/>
      <c r="AR140" s="269"/>
      <c r="AS140" s="286"/>
      <c r="AT140" s="49"/>
      <c r="AU140" s="40"/>
      <c r="AV140" s="268"/>
      <c r="AW140" s="269"/>
      <c r="AX140" s="269"/>
      <c r="AY140" s="270"/>
      <c r="AZ140" s="46"/>
      <c r="BA140" s="40"/>
      <c r="BB140" s="268"/>
      <c r="BC140" s="269"/>
      <c r="BD140" s="269"/>
      <c r="BE140" s="286"/>
      <c r="BF140" s="49"/>
      <c r="BG140" s="40"/>
      <c r="BH140" s="268"/>
      <c r="BI140" s="269"/>
      <c r="BJ140" s="269"/>
      <c r="BK140" s="270"/>
      <c r="BL140" s="46"/>
      <c r="BM140" s="40"/>
      <c r="BN140" s="283"/>
      <c r="BO140" s="269"/>
      <c r="BP140" s="269"/>
      <c r="BQ140" s="286"/>
      <c r="BR140" s="49"/>
      <c r="BS140" s="37"/>
      <c r="BT140" s="268"/>
      <c r="BU140" s="269"/>
      <c r="BV140" s="269"/>
      <c r="BW140" s="270"/>
      <c r="BX140" s="46"/>
      <c r="BY140" s="38"/>
      <c r="BZ140" s="283"/>
      <c r="CA140" s="269"/>
      <c r="CB140" s="269"/>
      <c r="CC140" s="270"/>
      <c r="CD140" s="46"/>
      <c r="CE140" s="40"/>
      <c r="CF140" s="17"/>
      <c r="CG140" s="18"/>
      <c r="CH140" s="18"/>
    </row>
    <row r="141" spans="1:86" ht="71.25" customHeight="1" x14ac:dyDescent="0.3">
      <c r="A141" s="462"/>
      <c r="B141" s="245" t="str">
        <f>+B140</f>
        <v>EICI</v>
      </c>
      <c r="C141" s="464"/>
      <c r="D141" s="464"/>
      <c r="E141" s="466"/>
      <c r="F141" s="29"/>
      <c r="G141" s="30" t="str">
        <f t="shared" ref="G141" si="72">+G140</f>
        <v>1.1.3.5</v>
      </c>
      <c r="H141" s="182">
        <f t="shared" si="41"/>
        <v>0</v>
      </c>
      <c r="I141" s="196">
        <f t="shared" si="42"/>
        <v>0</v>
      </c>
      <c r="J141" s="389"/>
      <c r="K141" s="248" t="s">
        <v>34</v>
      </c>
      <c r="L141" s="268"/>
      <c r="M141" s="269"/>
      <c r="N141" s="269"/>
      <c r="O141" s="270"/>
      <c r="P141" s="41">
        <v>0</v>
      </c>
      <c r="Q141" s="254"/>
      <c r="R141" s="283"/>
      <c r="S141" s="269"/>
      <c r="T141" s="269"/>
      <c r="U141" s="270"/>
      <c r="V141" s="41"/>
      <c r="W141" s="42"/>
      <c r="X141" s="268"/>
      <c r="Y141" s="269"/>
      <c r="Z141" s="269"/>
      <c r="AA141" s="270"/>
      <c r="AB141" s="41"/>
      <c r="AC141" s="43"/>
      <c r="AD141" s="283"/>
      <c r="AE141" s="269"/>
      <c r="AF141" s="269"/>
      <c r="AG141" s="286"/>
      <c r="AH141" s="44"/>
      <c r="AI141" s="42"/>
      <c r="AJ141" s="268"/>
      <c r="AK141" s="269"/>
      <c r="AL141" s="269"/>
      <c r="AM141" s="270"/>
      <c r="AN141" s="41"/>
      <c r="AO141" s="45"/>
      <c r="AP141" s="268"/>
      <c r="AQ141" s="269"/>
      <c r="AR141" s="269"/>
      <c r="AS141" s="286"/>
      <c r="AT141" s="44"/>
      <c r="AU141" s="45"/>
      <c r="AV141" s="268"/>
      <c r="AW141" s="269"/>
      <c r="AX141" s="269"/>
      <c r="AY141" s="270"/>
      <c r="AZ141" s="41"/>
      <c r="BA141" s="45"/>
      <c r="BB141" s="268"/>
      <c r="BC141" s="269"/>
      <c r="BD141" s="269"/>
      <c r="BE141" s="286"/>
      <c r="BF141" s="44"/>
      <c r="BG141" s="45"/>
      <c r="BH141" s="268"/>
      <c r="BI141" s="269"/>
      <c r="BJ141" s="269"/>
      <c r="BK141" s="270"/>
      <c r="BL141" s="41"/>
      <c r="BM141" s="45"/>
      <c r="BN141" s="283"/>
      <c r="BO141" s="269"/>
      <c r="BP141" s="269"/>
      <c r="BQ141" s="286"/>
      <c r="BR141" s="44"/>
      <c r="BS141" s="42"/>
      <c r="BT141" s="268"/>
      <c r="BU141" s="269"/>
      <c r="BV141" s="269"/>
      <c r="BW141" s="270"/>
      <c r="BX141" s="41"/>
      <c r="BY141" s="43"/>
      <c r="BZ141" s="283"/>
      <c r="CA141" s="269"/>
      <c r="CB141" s="269"/>
      <c r="CC141" s="270"/>
      <c r="CD141" s="41"/>
      <c r="CE141" s="45"/>
      <c r="CF141" s="17"/>
      <c r="CG141" s="18"/>
      <c r="CH141" s="18"/>
    </row>
    <row r="142" spans="1:86" ht="108" customHeight="1" x14ac:dyDescent="0.3">
      <c r="A142" s="462">
        <v>67</v>
      </c>
      <c r="B142" s="245" t="s">
        <v>36</v>
      </c>
      <c r="C142" s="464"/>
      <c r="D142" s="464"/>
      <c r="E142" s="466"/>
      <c r="F142" s="29"/>
      <c r="G142" s="30" t="s">
        <v>83</v>
      </c>
      <c r="H142" s="183">
        <f t="shared" si="41"/>
        <v>0</v>
      </c>
      <c r="I142" s="195">
        <f t="shared" si="42"/>
        <v>0</v>
      </c>
      <c r="J142" s="388"/>
      <c r="K142" s="249" t="s">
        <v>33</v>
      </c>
      <c r="L142" s="268"/>
      <c r="M142" s="269"/>
      <c r="N142" s="269"/>
      <c r="O142" s="270"/>
      <c r="P142" s="46">
        <v>0</v>
      </c>
      <c r="Q142" s="253"/>
      <c r="R142" s="328"/>
      <c r="S142" s="329"/>
      <c r="T142" s="329"/>
      <c r="U142" s="330"/>
      <c r="V142" s="46"/>
      <c r="W142" s="37"/>
      <c r="X142" s="271"/>
      <c r="Y142" s="272"/>
      <c r="Z142" s="272"/>
      <c r="AA142" s="270"/>
      <c r="AB142" s="46"/>
      <c r="AC142" s="38"/>
      <c r="AD142" s="283"/>
      <c r="AE142" s="269"/>
      <c r="AF142" s="269"/>
      <c r="AG142" s="286"/>
      <c r="AH142" s="49"/>
      <c r="AI142" s="37"/>
      <c r="AJ142" s="268"/>
      <c r="AK142" s="269"/>
      <c r="AL142" s="269"/>
      <c r="AM142" s="270"/>
      <c r="AN142" s="46"/>
      <c r="AO142" s="40"/>
      <c r="AP142" s="268"/>
      <c r="AQ142" s="269"/>
      <c r="AR142" s="269"/>
      <c r="AS142" s="286"/>
      <c r="AT142" s="49"/>
      <c r="AU142" s="40"/>
      <c r="AV142" s="268"/>
      <c r="AW142" s="269"/>
      <c r="AX142" s="269"/>
      <c r="AY142" s="270"/>
      <c r="AZ142" s="46"/>
      <c r="BA142" s="40"/>
      <c r="BB142" s="268"/>
      <c r="BC142" s="269"/>
      <c r="BD142" s="269"/>
      <c r="BE142" s="286"/>
      <c r="BF142" s="49"/>
      <c r="BG142" s="40"/>
      <c r="BH142" s="268"/>
      <c r="BI142" s="269"/>
      <c r="BJ142" s="269"/>
      <c r="BK142" s="270"/>
      <c r="BL142" s="46"/>
      <c r="BM142" s="40"/>
      <c r="BN142" s="283"/>
      <c r="BO142" s="269"/>
      <c r="BP142" s="269"/>
      <c r="BQ142" s="286"/>
      <c r="BR142" s="49"/>
      <c r="BS142" s="37"/>
      <c r="BT142" s="268"/>
      <c r="BU142" s="269"/>
      <c r="BV142" s="269"/>
      <c r="BW142" s="270"/>
      <c r="BX142" s="46"/>
      <c r="BY142" s="38"/>
      <c r="BZ142" s="283"/>
      <c r="CA142" s="269"/>
      <c r="CB142" s="269"/>
      <c r="CC142" s="270"/>
      <c r="CD142" s="46"/>
      <c r="CE142" s="40"/>
      <c r="CF142" s="17"/>
      <c r="CG142" s="18"/>
      <c r="CH142" s="18"/>
    </row>
    <row r="143" spans="1:86" ht="108" customHeight="1" x14ac:dyDescent="0.3">
      <c r="A143" s="462"/>
      <c r="B143" s="245" t="str">
        <f>+B142</f>
        <v>REE</v>
      </c>
      <c r="C143" s="464"/>
      <c r="D143" s="464"/>
      <c r="E143" s="466"/>
      <c r="F143" s="29"/>
      <c r="G143" s="30" t="str">
        <f t="shared" ref="G143" si="73">+G142</f>
        <v>1.1.3.3</v>
      </c>
      <c r="H143" s="182">
        <f t="shared" ref="H143:H193" si="74">+P143+V143+AB143+AH143+AN143+AT143+AZ143+BF143+BL143+BR143+BX143+CD143</f>
        <v>0</v>
      </c>
      <c r="I143" s="196">
        <f t="shared" ref="I143:I193" si="75">+Q143+W143+AC143+AI143+AO143+AU143+BA143+BG143+BM143+BS143+BY143+CE143</f>
        <v>0</v>
      </c>
      <c r="J143" s="389"/>
      <c r="K143" s="248" t="s">
        <v>34</v>
      </c>
      <c r="L143" s="268"/>
      <c r="M143" s="269"/>
      <c r="N143" s="269"/>
      <c r="O143" s="270"/>
      <c r="P143" s="41">
        <v>0</v>
      </c>
      <c r="Q143" s="327"/>
      <c r="R143" s="331"/>
      <c r="S143" s="296"/>
      <c r="T143" s="296"/>
      <c r="U143" s="297"/>
      <c r="V143" s="333"/>
      <c r="W143" s="42"/>
      <c r="X143" s="268"/>
      <c r="Y143" s="269"/>
      <c r="Z143" s="269"/>
      <c r="AA143" s="270"/>
      <c r="AB143" s="41"/>
      <c r="AC143" s="43"/>
      <c r="AD143" s="283"/>
      <c r="AE143" s="269"/>
      <c r="AF143" s="269"/>
      <c r="AG143" s="286"/>
      <c r="AH143" s="44"/>
      <c r="AI143" s="42"/>
      <c r="AJ143" s="268"/>
      <c r="AK143" s="269"/>
      <c r="AL143" s="269"/>
      <c r="AM143" s="270"/>
      <c r="AN143" s="41"/>
      <c r="AO143" s="45"/>
      <c r="AP143" s="268"/>
      <c r="AQ143" s="269"/>
      <c r="AR143" s="269"/>
      <c r="AS143" s="286"/>
      <c r="AT143" s="44"/>
      <c r="AU143" s="45"/>
      <c r="AV143" s="268"/>
      <c r="AW143" s="269"/>
      <c r="AX143" s="269"/>
      <c r="AY143" s="270"/>
      <c r="AZ143" s="41"/>
      <c r="BA143" s="45"/>
      <c r="BB143" s="268"/>
      <c r="BC143" s="269"/>
      <c r="BD143" s="269"/>
      <c r="BE143" s="286"/>
      <c r="BF143" s="44"/>
      <c r="BG143" s="45"/>
      <c r="BH143" s="268"/>
      <c r="BI143" s="269"/>
      <c r="BJ143" s="269"/>
      <c r="BK143" s="270"/>
      <c r="BL143" s="41"/>
      <c r="BM143" s="45"/>
      <c r="BN143" s="283"/>
      <c r="BO143" s="269"/>
      <c r="BP143" s="269"/>
      <c r="BQ143" s="286"/>
      <c r="BR143" s="44"/>
      <c r="BS143" s="42"/>
      <c r="BT143" s="268"/>
      <c r="BU143" s="269"/>
      <c r="BV143" s="269"/>
      <c r="BW143" s="270"/>
      <c r="BX143" s="41"/>
      <c r="BY143" s="43"/>
      <c r="BZ143" s="283"/>
      <c r="CA143" s="269"/>
      <c r="CB143" s="269"/>
      <c r="CC143" s="270"/>
      <c r="CD143" s="41"/>
      <c r="CE143" s="45"/>
      <c r="CF143" s="17"/>
      <c r="CG143" s="18"/>
      <c r="CH143" s="18"/>
    </row>
    <row r="144" spans="1:86" ht="48" customHeight="1" x14ac:dyDescent="0.3">
      <c r="A144" s="462">
        <v>68</v>
      </c>
      <c r="B144" s="245" t="s">
        <v>36</v>
      </c>
      <c r="C144" s="464"/>
      <c r="D144" s="464"/>
      <c r="E144" s="466"/>
      <c r="F144" s="29"/>
      <c r="G144" s="30" t="s">
        <v>80</v>
      </c>
      <c r="H144" s="183">
        <f t="shared" si="74"/>
        <v>0</v>
      </c>
      <c r="I144" s="195">
        <f t="shared" si="75"/>
        <v>0</v>
      </c>
      <c r="J144" s="388"/>
      <c r="K144" s="249" t="s">
        <v>33</v>
      </c>
      <c r="L144" s="268"/>
      <c r="M144" s="269"/>
      <c r="N144" s="269"/>
      <c r="O144" s="270"/>
      <c r="P144" s="46">
        <v>0</v>
      </c>
      <c r="Q144" s="253"/>
      <c r="R144" s="284"/>
      <c r="S144" s="272"/>
      <c r="T144" s="272"/>
      <c r="U144" s="273"/>
      <c r="V144" s="46"/>
      <c r="W144" s="37"/>
      <c r="X144" s="271"/>
      <c r="Y144" s="272"/>
      <c r="Z144" s="272"/>
      <c r="AA144" s="270"/>
      <c r="AB144" s="46"/>
      <c r="AC144" s="38"/>
      <c r="AD144" s="283"/>
      <c r="AE144" s="269"/>
      <c r="AF144" s="269"/>
      <c r="AG144" s="286"/>
      <c r="AH144" s="49"/>
      <c r="AI144" s="37"/>
      <c r="AJ144" s="268"/>
      <c r="AK144" s="269"/>
      <c r="AL144" s="269"/>
      <c r="AM144" s="270"/>
      <c r="AN144" s="46"/>
      <c r="AO144" s="40"/>
      <c r="AP144" s="268"/>
      <c r="AQ144" s="269"/>
      <c r="AR144" s="269"/>
      <c r="AS144" s="286"/>
      <c r="AT144" s="49"/>
      <c r="AU144" s="40"/>
      <c r="AV144" s="268"/>
      <c r="AW144" s="269"/>
      <c r="AX144" s="269"/>
      <c r="AY144" s="270"/>
      <c r="AZ144" s="46"/>
      <c r="BA144" s="40"/>
      <c r="BB144" s="268"/>
      <c r="BC144" s="269"/>
      <c r="BD144" s="269"/>
      <c r="BE144" s="286"/>
      <c r="BF144" s="49"/>
      <c r="BG144" s="40"/>
      <c r="BH144" s="268"/>
      <c r="BI144" s="269"/>
      <c r="BJ144" s="269"/>
      <c r="BK144" s="270"/>
      <c r="BL144" s="46"/>
      <c r="BM144" s="40"/>
      <c r="BN144" s="283"/>
      <c r="BO144" s="269"/>
      <c r="BP144" s="269"/>
      <c r="BQ144" s="286"/>
      <c r="BR144" s="49"/>
      <c r="BS144" s="37"/>
      <c r="BT144" s="268"/>
      <c r="BU144" s="269"/>
      <c r="BV144" s="269"/>
      <c r="BW144" s="270"/>
      <c r="BX144" s="46"/>
      <c r="BY144" s="38"/>
      <c r="BZ144" s="283"/>
      <c r="CA144" s="269"/>
      <c r="CB144" s="269"/>
      <c r="CC144" s="270"/>
      <c r="CD144" s="46"/>
      <c r="CE144" s="40"/>
      <c r="CF144" s="17"/>
      <c r="CG144" s="18"/>
      <c r="CH144" s="18"/>
    </row>
    <row r="145" spans="1:86" ht="48" customHeight="1" x14ac:dyDescent="0.3">
      <c r="A145" s="462"/>
      <c r="B145" s="245" t="str">
        <f>+B144</f>
        <v>REE</v>
      </c>
      <c r="C145" s="464"/>
      <c r="D145" s="464"/>
      <c r="E145" s="466"/>
      <c r="F145" s="29"/>
      <c r="G145" s="30" t="str">
        <f t="shared" ref="G145" si="76">+G144</f>
        <v>1.1.3.1</v>
      </c>
      <c r="H145" s="182">
        <f t="shared" si="74"/>
        <v>0</v>
      </c>
      <c r="I145" s="196">
        <f t="shared" si="75"/>
        <v>0</v>
      </c>
      <c r="J145" s="389"/>
      <c r="K145" s="248" t="s">
        <v>34</v>
      </c>
      <c r="L145" s="268"/>
      <c r="M145" s="269"/>
      <c r="N145" s="269"/>
      <c r="O145" s="270"/>
      <c r="P145" s="41">
        <v>0</v>
      </c>
      <c r="Q145" s="254"/>
      <c r="R145" s="282"/>
      <c r="S145" s="266"/>
      <c r="T145" s="266"/>
      <c r="U145" s="267"/>
      <c r="V145" s="41"/>
      <c r="W145" s="42"/>
      <c r="X145" s="268"/>
      <c r="Y145" s="269"/>
      <c r="Z145" s="269"/>
      <c r="AA145" s="270"/>
      <c r="AB145" s="41"/>
      <c r="AC145" s="43"/>
      <c r="AD145" s="283"/>
      <c r="AE145" s="269"/>
      <c r="AF145" s="269"/>
      <c r="AG145" s="286"/>
      <c r="AH145" s="44"/>
      <c r="AI145" s="42"/>
      <c r="AJ145" s="268"/>
      <c r="AK145" s="269"/>
      <c r="AL145" s="269"/>
      <c r="AM145" s="270"/>
      <c r="AN145" s="41"/>
      <c r="AO145" s="45"/>
      <c r="AP145" s="268"/>
      <c r="AQ145" s="269"/>
      <c r="AR145" s="269"/>
      <c r="AS145" s="286"/>
      <c r="AT145" s="44"/>
      <c r="AU145" s="45"/>
      <c r="AV145" s="268"/>
      <c r="AW145" s="269"/>
      <c r="AX145" s="269"/>
      <c r="AY145" s="270"/>
      <c r="AZ145" s="41"/>
      <c r="BA145" s="45"/>
      <c r="BB145" s="268"/>
      <c r="BC145" s="269"/>
      <c r="BD145" s="269"/>
      <c r="BE145" s="286"/>
      <c r="BF145" s="44"/>
      <c r="BG145" s="45"/>
      <c r="BH145" s="268"/>
      <c r="BI145" s="269"/>
      <c r="BJ145" s="269"/>
      <c r="BK145" s="270"/>
      <c r="BL145" s="41"/>
      <c r="BM145" s="45"/>
      <c r="BN145" s="283"/>
      <c r="BO145" s="269"/>
      <c r="BP145" s="269"/>
      <c r="BQ145" s="286"/>
      <c r="BR145" s="44"/>
      <c r="BS145" s="42"/>
      <c r="BT145" s="268"/>
      <c r="BU145" s="269"/>
      <c r="BV145" s="269"/>
      <c r="BW145" s="270"/>
      <c r="BX145" s="41"/>
      <c r="BY145" s="43"/>
      <c r="BZ145" s="283"/>
      <c r="CA145" s="269"/>
      <c r="CB145" s="269"/>
      <c r="CC145" s="270"/>
      <c r="CD145" s="41"/>
      <c r="CE145" s="45"/>
      <c r="CF145" s="17"/>
      <c r="CG145" s="18"/>
      <c r="CH145" s="18"/>
    </row>
    <row r="146" spans="1:86" ht="54" customHeight="1" x14ac:dyDescent="0.3">
      <c r="A146" s="462">
        <v>69</v>
      </c>
      <c r="B146" s="245" t="s">
        <v>36</v>
      </c>
      <c r="C146" s="464"/>
      <c r="D146" s="464"/>
      <c r="E146" s="466"/>
      <c r="F146" s="29"/>
      <c r="G146" s="30" t="s">
        <v>83</v>
      </c>
      <c r="H146" s="183">
        <f t="shared" si="74"/>
        <v>0</v>
      </c>
      <c r="I146" s="195">
        <f t="shared" si="75"/>
        <v>0</v>
      </c>
      <c r="J146" s="388"/>
      <c r="K146" s="249" t="s">
        <v>33</v>
      </c>
      <c r="L146" s="268"/>
      <c r="M146" s="269"/>
      <c r="N146" s="269"/>
      <c r="O146" s="270"/>
      <c r="P146" s="46">
        <v>0</v>
      </c>
      <c r="Q146" s="324"/>
      <c r="R146" s="331"/>
      <c r="S146" s="296"/>
      <c r="T146" s="296"/>
      <c r="U146" s="332"/>
      <c r="V146" s="46"/>
      <c r="W146" s="37"/>
      <c r="X146" s="271"/>
      <c r="Y146" s="272"/>
      <c r="Z146" s="272"/>
      <c r="AA146" s="270"/>
      <c r="AB146" s="46"/>
      <c r="AC146" s="38"/>
      <c r="AD146" s="283"/>
      <c r="AE146" s="269"/>
      <c r="AF146" s="269"/>
      <c r="AG146" s="286"/>
      <c r="AH146" s="49"/>
      <c r="AI146" s="37"/>
      <c r="AJ146" s="268"/>
      <c r="AK146" s="269"/>
      <c r="AL146" s="269"/>
      <c r="AM146" s="270"/>
      <c r="AN146" s="46"/>
      <c r="AO146" s="40"/>
      <c r="AP146" s="268"/>
      <c r="AQ146" s="269"/>
      <c r="AR146" s="269"/>
      <c r="AS146" s="286"/>
      <c r="AT146" s="49"/>
      <c r="AU146" s="40"/>
      <c r="AV146" s="268"/>
      <c r="AW146" s="269"/>
      <c r="AX146" s="269"/>
      <c r="AY146" s="270"/>
      <c r="AZ146" s="46"/>
      <c r="BA146" s="40"/>
      <c r="BB146" s="268"/>
      <c r="BC146" s="269"/>
      <c r="BD146" s="269"/>
      <c r="BE146" s="286"/>
      <c r="BF146" s="49"/>
      <c r="BG146" s="40"/>
      <c r="BH146" s="268"/>
      <c r="BI146" s="269"/>
      <c r="BJ146" s="269"/>
      <c r="BK146" s="270"/>
      <c r="BL146" s="46"/>
      <c r="BM146" s="40"/>
      <c r="BN146" s="283"/>
      <c r="BO146" s="269"/>
      <c r="BP146" s="269"/>
      <c r="BQ146" s="286"/>
      <c r="BR146" s="49"/>
      <c r="BS146" s="37"/>
      <c r="BT146" s="268"/>
      <c r="BU146" s="269"/>
      <c r="BV146" s="269"/>
      <c r="BW146" s="270"/>
      <c r="BX146" s="46"/>
      <c r="BY146" s="38"/>
      <c r="BZ146" s="283"/>
      <c r="CA146" s="269"/>
      <c r="CB146" s="269"/>
      <c r="CC146" s="270"/>
      <c r="CD146" s="46"/>
      <c r="CE146" s="40"/>
      <c r="CF146" s="17"/>
      <c r="CG146" s="18"/>
      <c r="CH146" s="18"/>
    </row>
    <row r="147" spans="1:86" ht="54" customHeight="1" x14ac:dyDescent="0.3">
      <c r="A147" s="462"/>
      <c r="B147" s="245" t="str">
        <f>+B146</f>
        <v>REE</v>
      </c>
      <c r="C147" s="464"/>
      <c r="D147" s="464"/>
      <c r="E147" s="466"/>
      <c r="F147" s="29"/>
      <c r="G147" s="30" t="str">
        <f t="shared" ref="G147" si="77">+G146</f>
        <v>1.1.3.3</v>
      </c>
      <c r="H147" s="182">
        <f t="shared" si="74"/>
        <v>0</v>
      </c>
      <c r="I147" s="196">
        <f t="shared" si="75"/>
        <v>0</v>
      </c>
      <c r="J147" s="389"/>
      <c r="K147" s="248" t="s">
        <v>34</v>
      </c>
      <c r="L147" s="268"/>
      <c r="M147" s="269"/>
      <c r="N147" s="269"/>
      <c r="O147" s="270"/>
      <c r="P147" s="41">
        <v>0</v>
      </c>
      <c r="Q147" s="254"/>
      <c r="R147" s="284"/>
      <c r="S147" s="272"/>
      <c r="T147" s="272"/>
      <c r="U147" s="273"/>
      <c r="V147" s="41"/>
      <c r="W147" s="42"/>
      <c r="X147" s="268"/>
      <c r="Y147" s="269"/>
      <c r="Z147" s="269"/>
      <c r="AA147" s="270"/>
      <c r="AB147" s="41"/>
      <c r="AC147" s="43"/>
      <c r="AD147" s="283"/>
      <c r="AE147" s="269"/>
      <c r="AF147" s="269"/>
      <c r="AG147" s="286"/>
      <c r="AH147" s="44"/>
      <c r="AI147" s="42"/>
      <c r="AJ147" s="268"/>
      <c r="AK147" s="269"/>
      <c r="AL147" s="269"/>
      <c r="AM147" s="270"/>
      <c r="AN147" s="41"/>
      <c r="AO147" s="45"/>
      <c r="AP147" s="268"/>
      <c r="AQ147" s="269"/>
      <c r="AR147" s="269"/>
      <c r="AS147" s="286"/>
      <c r="AT147" s="44"/>
      <c r="AU147" s="45"/>
      <c r="AV147" s="268"/>
      <c r="AW147" s="269"/>
      <c r="AX147" s="269"/>
      <c r="AY147" s="270"/>
      <c r="AZ147" s="41"/>
      <c r="BA147" s="45"/>
      <c r="BB147" s="268"/>
      <c r="BC147" s="269"/>
      <c r="BD147" s="269"/>
      <c r="BE147" s="286"/>
      <c r="BF147" s="44"/>
      <c r="BG147" s="45"/>
      <c r="BH147" s="268"/>
      <c r="BI147" s="269"/>
      <c r="BJ147" s="269"/>
      <c r="BK147" s="270"/>
      <c r="BL147" s="41"/>
      <c r="BM147" s="45"/>
      <c r="BN147" s="283"/>
      <c r="BO147" s="269"/>
      <c r="BP147" s="269"/>
      <c r="BQ147" s="286"/>
      <c r="BR147" s="44"/>
      <c r="BS147" s="42"/>
      <c r="BT147" s="268"/>
      <c r="BU147" s="269"/>
      <c r="BV147" s="269"/>
      <c r="BW147" s="270"/>
      <c r="BX147" s="41"/>
      <c r="BY147" s="43"/>
      <c r="BZ147" s="283"/>
      <c r="CA147" s="269"/>
      <c r="CB147" s="269"/>
      <c r="CC147" s="270"/>
      <c r="CD147" s="41"/>
      <c r="CE147" s="45"/>
      <c r="CF147" s="17"/>
      <c r="CG147" s="18"/>
      <c r="CH147" s="18"/>
    </row>
    <row r="148" spans="1:86" ht="64.5" customHeight="1" x14ac:dyDescent="0.3">
      <c r="A148" s="462">
        <v>70</v>
      </c>
      <c r="B148" s="245" t="s">
        <v>36</v>
      </c>
      <c r="C148" s="464"/>
      <c r="D148" s="464"/>
      <c r="E148" s="466"/>
      <c r="F148" s="29"/>
      <c r="G148" s="30" t="s">
        <v>83</v>
      </c>
      <c r="H148" s="183">
        <f t="shared" si="74"/>
        <v>0</v>
      </c>
      <c r="I148" s="195">
        <f t="shared" si="75"/>
        <v>0</v>
      </c>
      <c r="J148" s="388"/>
      <c r="K148" s="249" t="s">
        <v>33</v>
      </c>
      <c r="L148" s="268"/>
      <c r="M148" s="269"/>
      <c r="N148" s="269"/>
      <c r="O148" s="270"/>
      <c r="P148" s="46">
        <v>0</v>
      </c>
      <c r="Q148" s="253"/>
      <c r="R148" s="283"/>
      <c r="S148" s="269"/>
      <c r="T148" s="269"/>
      <c r="U148" s="270"/>
      <c r="V148" s="46"/>
      <c r="W148" s="37"/>
      <c r="X148" s="268"/>
      <c r="Y148" s="269"/>
      <c r="Z148" s="269"/>
      <c r="AA148" s="270"/>
      <c r="AB148" s="46"/>
      <c r="AC148" s="38"/>
      <c r="AD148" s="283"/>
      <c r="AE148" s="269"/>
      <c r="AF148" s="269"/>
      <c r="AG148" s="286"/>
      <c r="AH148" s="49"/>
      <c r="AI148" s="37"/>
      <c r="AJ148" s="268"/>
      <c r="AK148" s="269"/>
      <c r="AL148" s="269"/>
      <c r="AM148" s="270"/>
      <c r="AN148" s="46"/>
      <c r="AO148" s="40"/>
      <c r="AP148" s="268"/>
      <c r="AQ148" s="269"/>
      <c r="AR148" s="269"/>
      <c r="AS148" s="286"/>
      <c r="AT148" s="49"/>
      <c r="AU148" s="40"/>
      <c r="AV148" s="268"/>
      <c r="AW148" s="269"/>
      <c r="AX148" s="269"/>
      <c r="AY148" s="270"/>
      <c r="AZ148" s="46"/>
      <c r="BA148" s="40"/>
      <c r="BB148" s="268"/>
      <c r="BC148" s="269"/>
      <c r="BD148" s="269"/>
      <c r="BE148" s="286"/>
      <c r="BF148" s="49"/>
      <c r="BG148" s="40"/>
      <c r="BH148" s="268"/>
      <c r="BI148" s="269"/>
      <c r="BJ148" s="269"/>
      <c r="BK148" s="270"/>
      <c r="BL148" s="46"/>
      <c r="BM148" s="40"/>
      <c r="BN148" s="283"/>
      <c r="BO148" s="269"/>
      <c r="BP148" s="269"/>
      <c r="BQ148" s="286"/>
      <c r="BR148" s="49"/>
      <c r="BS148" s="37"/>
      <c r="BT148" s="268"/>
      <c r="BU148" s="269"/>
      <c r="BV148" s="269"/>
      <c r="BW148" s="270"/>
      <c r="BX148" s="46"/>
      <c r="BY148" s="38"/>
      <c r="BZ148" s="283"/>
      <c r="CA148" s="269"/>
      <c r="CB148" s="269"/>
      <c r="CC148" s="270"/>
      <c r="CD148" s="46"/>
      <c r="CE148" s="40"/>
      <c r="CF148" s="17"/>
      <c r="CG148" s="18"/>
      <c r="CH148" s="18"/>
    </row>
    <row r="149" spans="1:86" ht="64.5" customHeight="1" x14ac:dyDescent="0.3">
      <c r="A149" s="462"/>
      <c r="B149" s="245" t="str">
        <f>+B148</f>
        <v>REE</v>
      </c>
      <c r="C149" s="464"/>
      <c r="D149" s="464"/>
      <c r="E149" s="466"/>
      <c r="F149" s="29"/>
      <c r="G149" s="30" t="str">
        <f t="shared" ref="G149" si="78">+G148</f>
        <v>1.1.3.3</v>
      </c>
      <c r="H149" s="182">
        <f t="shared" si="74"/>
        <v>0</v>
      </c>
      <c r="I149" s="196">
        <f t="shared" si="75"/>
        <v>0</v>
      </c>
      <c r="J149" s="389"/>
      <c r="K149" s="248" t="s">
        <v>34</v>
      </c>
      <c r="L149" s="268"/>
      <c r="M149" s="269"/>
      <c r="N149" s="269"/>
      <c r="O149" s="270"/>
      <c r="P149" s="41">
        <v>0</v>
      </c>
      <c r="Q149" s="254"/>
      <c r="R149" s="283"/>
      <c r="S149" s="269"/>
      <c r="T149" s="269"/>
      <c r="U149" s="270"/>
      <c r="V149" s="41"/>
      <c r="W149" s="42"/>
      <c r="X149" s="268"/>
      <c r="Y149" s="269"/>
      <c r="Z149" s="269"/>
      <c r="AA149" s="270"/>
      <c r="AB149" s="41"/>
      <c r="AC149" s="43"/>
      <c r="AD149" s="283"/>
      <c r="AE149" s="269"/>
      <c r="AF149" s="269"/>
      <c r="AG149" s="286"/>
      <c r="AH149" s="44"/>
      <c r="AI149" s="42"/>
      <c r="AJ149" s="268"/>
      <c r="AK149" s="269"/>
      <c r="AL149" s="269"/>
      <c r="AM149" s="270"/>
      <c r="AN149" s="41"/>
      <c r="AO149" s="45"/>
      <c r="AP149" s="268"/>
      <c r="AQ149" s="269"/>
      <c r="AR149" s="269"/>
      <c r="AS149" s="286"/>
      <c r="AT149" s="44"/>
      <c r="AU149" s="45"/>
      <c r="AV149" s="268"/>
      <c r="AW149" s="269"/>
      <c r="AX149" s="269"/>
      <c r="AY149" s="270"/>
      <c r="AZ149" s="41"/>
      <c r="BA149" s="45"/>
      <c r="BB149" s="268"/>
      <c r="BC149" s="269"/>
      <c r="BD149" s="269"/>
      <c r="BE149" s="286"/>
      <c r="BF149" s="44"/>
      <c r="BG149" s="45"/>
      <c r="BH149" s="268"/>
      <c r="BI149" s="269"/>
      <c r="BJ149" s="269"/>
      <c r="BK149" s="270"/>
      <c r="BL149" s="41"/>
      <c r="BM149" s="45"/>
      <c r="BN149" s="283"/>
      <c r="BO149" s="269"/>
      <c r="BP149" s="269"/>
      <c r="BQ149" s="286"/>
      <c r="BR149" s="44"/>
      <c r="BS149" s="42"/>
      <c r="BT149" s="268"/>
      <c r="BU149" s="269"/>
      <c r="BV149" s="269"/>
      <c r="BW149" s="270"/>
      <c r="BX149" s="41"/>
      <c r="BY149" s="43"/>
      <c r="BZ149" s="283"/>
      <c r="CA149" s="269"/>
      <c r="CB149" s="269"/>
      <c r="CC149" s="270"/>
      <c r="CD149" s="41"/>
      <c r="CE149" s="45"/>
      <c r="CF149" s="17"/>
      <c r="CG149" s="18"/>
      <c r="CH149" s="18"/>
    </row>
    <row r="150" spans="1:86" ht="55.5" customHeight="1" x14ac:dyDescent="0.3">
      <c r="A150" s="462">
        <v>71</v>
      </c>
      <c r="B150" s="245" t="s">
        <v>38</v>
      </c>
      <c r="C150" s="464"/>
      <c r="D150" s="464"/>
      <c r="E150" s="466"/>
      <c r="F150" s="29"/>
      <c r="G150" s="30" t="s">
        <v>84</v>
      </c>
      <c r="H150" s="183">
        <f t="shared" si="74"/>
        <v>0</v>
      </c>
      <c r="I150" s="195">
        <f t="shared" si="75"/>
        <v>0</v>
      </c>
      <c r="J150" s="388"/>
      <c r="K150" s="249" t="s">
        <v>33</v>
      </c>
      <c r="L150" s="268"/>
      <c r="M150" s="269"/>
      <c r="N150" s="269"/>
      <c r="O150" s="270"/>
      <c r="P150" s="46">
        <v>0</v>
      </c>
      <c r="Q150" s="253"/>
      <c r="R150" s="283"/>
      <c r="S150" s="269"/>
      <c r="T150" s="269"/>
      <c r="U150" s="270"/>
      <c r="V150" s="46"/>
      <c r="W150" s="37"/>
      <c r="X150" s="268"/>
      <c r="Y150" s="269"/>
      <c r="Z150" s="269"/>
      <c r="AA150" s="270"/>
      <c r="AB150" s="46"/>
      <c r="AC150" s="38"/>
      <c r="AD150" s="283"/>
      <c r="AE150" s="269"/>
      <c r="AF150" s="269"/>
      <c r="AG150" s="286"/>
      <c r="AH150" s="49"/>
      <c r="AI150" s="37"/>
      <c r="AJ150" s="268"/>
      <c r="AK150" s="269"/>
      <c r="AL150" s="269"/>
      <c r="AM150" s="270"/>
      <c r="AN150" s="46"/>
      <c r="AO150" s="40"/>
      <c r="AP150" s="268"/>
      <c r="AQ150" s="269"/>
      <c r="AR150" s="269"/>
      <c r="AS150" s="286"/>
      <c r="AT150" s="49"/>
      <c r="AU150" s="40"/>
      <c r="AV150" s="268"/>
      <c r="AW150" s="269"/>
      <c r="AX150" s="269"/>
      <c r="AY150" s="270"/>
      <c r="AZ150" s="46"/>
      <c r="BA150" s="40"/>
      <c r="BB150" s="268"/>
      <c r="BC150" s="269"/>
      <c r="BD150" s="269"/>
      <c r="BE150" s="286"/>
      <c r="BF150" s="49"/>
      <c r="BG150" s="40"/>
      <c r="BH150" s="268"/>
      <c r="BI150" s="269"/>
      <c r="BJ150" s="269"/>
      <c r="BK150" s="270"/>
      <c r="BL150" s="46"/>
      <c r="BM150" s="40"/>
      <c r="BN150" s="283"/>
      <c r="BO150" s="269"/>
      <c r="BP150" s="269"/>
      <c r="BQ150" s="286"/>
      <c r="BR150" s="49"/>
      <c r="BS150" s="37"/>
      <c r="BT150" s="268"/>
      <c r="BU150" s="269"/>
      <c r="BV150" s="269"/>
      <c r="BW150" s="270"/>
      <c r="BX150" s="46"/>
      <c r="BY150" s="38"/>
      <c r="BZ150" s="283"/>
      <c r="CA150" s="269"/>
      <c r="CB150" s="269"/>
      <c r="CC150" s="270"/>
      <c r="CD150" s="46"/>
      <c r="CE150" s="40"/>
      <c r="CF150" s="17"/>
      <c r="CG150" s="18"/>
      <c r="CH150" s="18"/>
    </row>
    <row r="151" spans="1:86" ht="55.5" customHeight="1" x14ac:dyDescent="0.3">
      <c r="A151" s="462"/>
      <c r="B151" s="245" t="str">
        <f>+B150</f>
        <v>EGR</v>
      </c>
      <c r="C151" s="464"/>
      <c r="D151" s="464"/>
      <c r="E151" s="466"/>
      <c r="F151" s="29"/>
      <c r="G151" s="30" t="str">
        <f t="shared" ref="G151" si="79">+G150</f>
        <v>1.1.3.4</v>
      </c>
      <c r="H151" s="182">
        <f t="shared" si="74"/>
        <v>0</v>
      </c>
      <c r="I151" s="196">
        <f t="shared" si="75"/>
        <v>0</v>
      </c>
      <c r="J151" s="389"/>
      <c r="K151" s="248" t="s">
        <v>34</v>
      </c>
      <c r="L151" s="268"/>
      <c r="M151" s="269"/>
      <c r="N151" s="269"/>
      <c r="O151" s="270"/>
      <c r="P151" s="41">
        <v>0</v>
      </c>
      <c r="Q151" s="254"/>
      <c r="R151" s="283"/>
      <c r="S151" s="269"/>
      <c r="T151" s="269"/>
      <c r="U151" s="270"/>
      <c r="V151" s="41"/>
      <c r="W151" s="42"/>
      <c r="X151" s="268"/>
      <c r="Y151" s="269"/>
      <c r="Z151" s="269"/>
      <c r="AA151" s="270"/>
      <c r="AB151" s="41"/>
      <c r="AC151" s="43"/>
      <c r="AD151" s="283"/>
      <c r="AE151" s="269"/>
      <c r="AF151" s="269"/>
      <c r="AG151" s="286"/>
      <c r="AH151" s="44"/>
      <c r="AI151" s="42"/>
      <c r="AJ151" s="268"/>
      <c r="AK151" s="269"/>
      <c r="AL151" s="269"/>
      <c r="AM151" s="270"/>
      <c r="AN151" s="41"/>
      <c r="AO151" s="45"/>
      <c r="AP151" s="268"/>
      <c r="AQ151" s="269"/>
      <c r="AR151" s="269"/>
      <c r="AS151" s="286"/>
      <c r="AT151" s="44"/>
      <c r="AU151" s="45"/>
      <c r="AV151" s="268"/>
      <c r="AW151" s="269"/>
      <c r="AX151" s="269"/>
      <c r="AY151" s="270"/>
      <c r="AZ151" s="41"/>
      <c r="BA151" s="45"/>
      <c r="BB151" s="268"/>
      <c r="BC151" s="269"/>
      <c r="BD151" s="269"/>
      <c r="BE151" s="286"/>
      <c r="BF151" s="44"/>
      <c r="BG151" s="45"/>
      <c r="BH151" s="268"/>
      <c r="BI151" s="269"/>
      <c r="BJ151" s="269"/>
      <c r="BK151" s="270"/>
      <c r="BL151" s="41"/>
      <c r="BM151" s="45"/>
      <c r="BN151" s="283"/>
      <c r="BO151" s="269"/>
      <c r="BP151" s="269"/>
      <c r="BQ151" s="286"/>
      <c r="BR151" s="44"/>
      <c r="BS151" s="42"/>
      <c r="BT151" s="268"/>
      <c r="BU151" s="269"/>
      <c r="BV151" s="269"/>
      <c r="BW151" s="270"/>
      <c r="BX151" s="41"/>
      <c r="BY151" s="43"/>
      <c r="BZ151" s="283"/>
      <c r="CA151" s="269"/>
      <c r="CB151" s="269"/>
      <c r="CC151" s="270"/>
      <c r="CD151" s="41"/>
      <c r="CE151" s="45"/>
      <c r="CF151" s="17"/>
      <c r="CG151" s="18"/>
      <c r="CH151" s="18"/>
    </row>
    <row r="152" spans="1:86" ht="58.5" customHeight="1" x14ac:dyDescent="0.3">
      <c r="A152" s="462">
        <v>72</v>
      </c>
      <c r="B152" s="245" t="s">
        <v>38</v>
      </c>
      <c r="C152" s="464"/>
      <c r="D152" s="464"/>
      <c r="E152" s="466"/>
      <c r="F152" s="29"/>
      <c r="G152" s="30" t="s">
        <v>84</v>
      </c>
      <c r="H152" s="183">
        <f t="shared" si="74"/>
        <v>0</v>
      </c>
      <c r="I152" s="195">
        <f t="shared" si="75"/>
        <v>0</v>
      </c>
      <c r="J152" s="388"/>
      <c r="K152" s="249" t="s">
        <v>33</v>
      </c>
      <c r="L152" s="268"/>
      <c r="M152" s="269"/>
      <c r="N152" s="269"/>
      <c r="O152" s="270"/>
      <c r="P152" s="46">
        <v>0</v>
      </c>
      <c r="Q152" s="253"/>
      <c r="R152" s="283"/>
      <c r="S152" s="269"/>
      <c r="T152" s="269"/>
      <c r="U152" s="270"/>
      <c r="V152" s="46"/>
      <c r="W152" s="37"/>
      <c r="X152" s="268"/>
      <c r="Y152" s="269"/>
      <c r="Z152" s="269"/>
      <c r="AA152" s="270"/>
      <c r="AB152" s="46"/>
      <c r="AC152" s="38"/>
      <c r="AD152" s="283"/>
      <c r="AE152" s="269"/>
      <c r="AF152" s="269"/>
      <c r="AG152" s="286"/>
      <c r="AH152" s="49"/>
      <c r="AI152" s="37"/>
      <c r="AJ152" s="268"/>
      <c r="AK152" s="269"/>
      <c r="AL152" s="269"/>
      <c r="AM152" s="270"/>
      <c r="AN152" s="46"/>
      <c r="AO152" s="40"/>
      <c r="AP152" s="268"/>
      <c r="AQ152" s="269"/>
      <c r="AR152" s="269"/>
      <c r="AS152" s="286"/>
      <c r="AT152" s="49"/>
      <c r="AU152" s="40"/>
      <c r="AV152" s="268"/>
      <c r="AW152" s="269"/>
      <c r="AX152" s="269"/>
      <c r="AY152" s="270"/>
      <c r="AZ152" s="46"/>
      <c r="BA152" s="40"/>
      <c r="BB152" s="268"/>
      <c r="BC152" s="269"/>
      <c r="BD152" s="269"/>
      <c r="BE152" s="286"/>
      <c r="BF152" s="49"/>
      <c r="BG152" s="40"/>
      <c r="BH152" s="268"/>
      <c r="BI152" s="269"/>
      <c r="BJ152" s="269"/>
      <c r="BK152" s="270"/>
      <c r="BL152" s="46"/>
      <c r="BM152" s="40"/>
      <c r="BN152" s="283"/>
      <c r="BO152" s="269"/>
      <c r="BP152" s="269"/>
      <c r="BQ152" s="286"/>
      <c r="BR152" s="49"/>
      <c r="BS152" s="37"/>
      <c r="BT152" s="268"/>
      <c r="BU152" s="269"/>
      <c r="BV152" s="269"/>
      <c r="BW152" s="270"/>
      <c r="BX152" s="46"/>
      <c r="BY152" s="38"/>
      <c r="BZ152" s="283"/>
      <c r="CA152" s="269"/>
      <c r="CB152" s="269"/>
      <c r="CC152" s="270"/>
      <c r="CD152" s="46"/>
      <c r="CE152" s="40"/>
      <c r="CF152" s="17"/>
      <c r="CG152" s="18"/>
      <c r="CH152" s="18"/>
    </row>
    <row r="153" spans="1:86" ht="58.5" customHeight="1" x14ac:dyDescent="0.3">
      <c r="A153" s="462"/>
      <c r="B153" s="245" t="str">
        <f>+B152</f>
        <v>EGR</v>
      </c>
      <c r="C153" s="464"/>
      <c r="D153" s="464"/>
      <c r="E153" s="466"/>
      <c r="F153" s="29"/>
      <c r="G153" s="30" t="str">
        <f t="shared" ref="G153" si="80">+G152</f>
        <v>1.1.3.4</v>
      </c>
      <c r="H153" s="182">
        <f t="shared" si="74"/>
        <v>0</v>
      </c>
      <c r="I153" s="196">
        <f t="shared" si="75"/>
        <v>0</v>
      </c>
      <c r="J153" s="389"/>
      <c r="K153" s="248" t="s">
        <v>34</v>
      </c>
      <c r="L153" s="268"/>
      <c r="M153" s="269"/>
      <c r="N153" s="269"/>
      <c r="O153" s="270"/>
      <c r="P153" s="41">
        <v>0</v>
      </c>
      <c r="Q153" s="254"/>
      <c r="R153" s="283"/>
      <c r="S153" s="269"/>
      <c r="T153" s="269"/>
      <c r="U153" s="270"/>
      <c r="V153" s="41"/>
      <c r="W153" s="42"/>
      <c r="X153" s="268"/>
      <c r="Y153" s="269"/>
      <c r="Z153" s="269"/>
      <c r="AA153" s="270"/>
      <c r="AB153" s="41"/>
      <c r="AC153" s="43"/>
      <c r="AD153" s="283"/>
      <c r="AE153" s="269"/>
      <c r="AF153" s="269"/>
      <c r="AG153" s="286"/>
      <c r="AH153" s="44"/>
      <c r="AI153" s="42"/>
      <c r="AJ153" s="268"/>
      <c r="AK153" s="269"/>
      <c r="AL153" s="269"/>
      <c r="AM153" s="270"/>
      <c r="AN153" s="41"/>
      <c r="AO153" s="45"/>
      <c r="AP153" s="268"/>
      <c r="AQ153" s="269"/>
      <c r="AR153" s="269"/>
      <c r="AS153" s="286"/>
      <c r="AT153" s="44"/>
      <c r="AU153" s="45"/>
      <c r="AV153" s="268"/>
      <c r="AW153" s="269"/>
      <c r="AX153" s="269"/>
      <c r="AY153" s="270"/>
      <c r="AZ153" s="41"/>
      <c r="BA153" s="45"/>
      <c r="BB153" s="268"/>
      <c r="BC153" s="269"/>
      <c r="BD153" s="269"/>
      <c r="BE153" s="286"/>
      <c r="BF153" s="44"/>
      <c r="BG153" s="45"/>
      <c r="BH153" s="268"/>
      <c r="BI153" s="269"/>
      <c r="BJ153" s="269"/>
      <c r="BK153" s="270"/>
      <c r="BL153" s="41"/>
      <c r="BM153" s="45"/>
      <c r="BN153" s="283"/>
      <c r="BO153" s="269"/>
      <c r="BP153" s="269"/>
      <c r="BQ153" s="286"/>
      <c r="BR153" s="44"/>
      <c r="BS153" s="42"/>
      <c r="BT153" s="268"/>
      <c r="BU153" s="269"/>
      <c r="BV153" s="269"/>
      <c r="BW153" s="270"/>
      <c r="BX153" s="41"/>
      <c r="BY153" s="43"/>
      <c r="BZ153" s="283"/>
      <c r="CA153" s="269"/>
      <c r="CB153" s="269"/>
      <c r="CC153" s="270"/>
      <c r="CD153" s="41"/>
      <c r="CE153" s="45"/>
      <c r="CF153" s="17"/>
      <c r="CG153" s="18"/>
      <c r="CH153" s="18"/>
    </row>
    <row r="154" spans="1:86" ht="45.75" customHeight="1" x14ac:dyDescent="0.3">
      <c r="A154" s="462">
        <v>73</v>
      </c>
      <c r="B154" s="245" t="s">
        <v>38</v>
      </c>
      <c r="C154" s="464"/>
      <c r="D154" s="464"/>
      <c r="E154" s="466"/>
      <c r="F154" s="29"/>
      <c r="G154" s="30" t="s">
        <v>84</v>
      </c>
      <c r="H154" s="183">
        <f t="shared" si="74"/>
        <v>0</v>
      </c>
      <c r="I154" s="195">
        <f t="shared" si="75"/>
        <v>0</v>
      </c>
      <c r="J154" s="388"/>
      <c r="K154" s="249" t="s">
        <v>33</v>
      </c>
      <c r="L154" s="268"/>
      <c r="M154" s="269"/>
      <c r="N154" s="269"/>
      <c r="O154" s="270"/>
      <c r="P154" s="46">
        <v>0</v>
      </c>
      <c r="Q154" s="253"/>
      <c r="R154" s="283"/>
      <c r="S154" s="269"/>
      <c r="T154" s="269"/>
      <c r="U154" s="270"/>
      <c r="V154" s="46"/>
      <c r="W154" s="37"/>
      <c r="X154" s="268"/>
      <c r="Y154" s="269"/>
      <c r="Z154" s="269"/>
      <c r="AA154" s="270"/>
      <c r="AB154" s="46"/>
      <c r="AC154" s="38"/>
      <c r="AD154" s="283"/>
      <c r="AE154" s="269"/>
      <c r="AF154" s="269"/>
      <c r="AG154" s="286"/>
      <c r="AH154" s="49"/>
      <c r="AI154" s="37"/>
      <c r="AJ154" s="268"/>
      <c r="AK154" s="269"/>
      <c r="AL154" s="269"/>
      <c r="AM154" s="270"/>
      <c r="AN154" s="46"/>
      <c r="AO154" s="40"/>
      <c r="AP154" s="268"/>
      <c r="AQ154" s="269"/>
      <c r="AR154" s="269"/>
      <c r="AS154" s="286"/>
      <c r="AT154" s="49"/>
      <c r="AU154" s="40"/>
      <c r="AV154" s="268"/>
      <c r="AW154" s="269"/>
      <c r="AX154" s="269"/>
      <c r="AY154" s="270"/>
      <c r="AZ154" s="46"/>
      <c r="BA154" s="40"/>
      <c r="BB154" s="268"/>
      <c r="BC154" s="269"/>
      <c r="BD154" s="269"/>
      <c r="BE154" s="286"/>
      <c r="BF154" s="49"/>
      <c r="BG154" s="40"/>
      <c r="BH154" s="268"/>
      <c r="BI154" s="269"/>
      <c r="BJ154" s="269"/>
      <c r="BK154" s="270"/>
      <c r="BL154" s="46"/>
      <c r="BM154" s="40"/>
      <c r="BN154" s="283"/>
      <c r="BO154" s="269"/>
      <c r="BP154" s="269"/>
      <c r="BQ154" s="286"/>
      <c r="BR154" s="49"/>
      <c r="BS154" s="37"/>
      <c r="BT154" s="268"/>
      <c r="BU154" s="269"/>
      <c r="BV154" s="269"/>
      <c r="BW154" s="270"/>
      <c r="BX154" s="46"/>
      <c r="BY154" s="38"/>
      <c r="BZ154" s="283"/>
      <c r="CA154" s="269"/>
      <c r="CB154" s="269"/>
      <c r="CC154" s="270"/>
      <c r="CD154" s="46"/>
      <c r="CE154" s="40"/>
      <c r="CF154" s="17"/>
      <c r="CG154" s="18"/>
      <c r="CH154" s="18"/>
    </row>
    <row r="155" spans="1:86" ht="45.75" customHeight="1" x14ac:dyDescent="0.3">
      <c r="A155" s="462"/>
      <c r="B155" s="245" t="str">
        <f>+B154</f>
        <v>EGR</v>
      </c>
      <c r="C155" s="464"/>
      <c r="D155" s="464"/>
      <c r="E155" s="466"/>
      <c r="F155" s="29"/>
      <c r="G155" s="30" t="str">
        <f t="shared" ref="G155" si="81">+G154</f>
        <v>1.1.3.4</v>
      </c>
      <c r="H155" s="182">
        <f t="shared" si="74"/>
        <v>0</v>
      </c>
      <c r="I155" s="196">
        <f t="shared" si="75"/>
        <v>0</v>
      </c>
      <c r="J155" s="389"/>
      <c r="K155" s="248" t="s">
        <v>34</v>
      </c>
      <c r="L155" s="268"/>
      <c r="M155" s="269"/>
      <c r="N155" s="269"/>
      <c r="O155" s="270"/>
      <c r="P155" s="41">
        <v>0</v>
      </c>
      <c r="Q155" s="254"/>
      <c r="R155" s="283"/>
      <c r="S155" s="269"/>
      <c r="T155" s="269"/>
      <c r="U155" s="270"/>
      <c r="V155" s="41"/>
      <c r="W155" s="42"/>
      <c r="X155" s="268"/>
      <c r="Y155" s="269"/>
      <c r="Z155" s="269"/>
      <c r="AA155" s="270"/>
      <c r="AB155" s="41"/>
      <c r="AC155" s="43"/>
      <c r="AD155" s="283"/>
      <c r="AE155" s="269"/>
      <c r="AF155" s="269"/>
      <c r="AG155" s="286"/>
      <c r="AH155" s="44"/>
      <c r="AI155" s="42"/>
      <c r="AJ155" s="268"/>
      <c r="AK155" s="269"/>
      <c r="AL155" s="269"/>
      <c r="AM155" s="270"/>
      <c r="AN155" s="41"/>
      <c r="AO155" s="45"/>
      <c r="AP155" s="268"/>
      <c r="AQ155" s="269"/>
      <c r="AR155" s="269"/>
      <c r="AS155" s="286"/>
      <c r="AT155" s="44"/>
      <c r="AU155" s="45"/>
      <c r="AV155" s="268"/>
      <c r="AW155" s="269"/>
      <c r="AX155" s="269"/>
      <c r="AY155" s="270"/>
      <c r="AZ155" s="41"/>
      <c r="BA155" s="45"/>
      <c r="BB155" s="268"/>
      <c r="BC155" s="269"/>
      <c r="BD155" s="269"/>
      <c r="BE155" s="286"/>
      <c r="BF155" s="44"/>
      <c r="BG155" s="45"/>
      <c r="BH155" s="268"/>
      <c r="BI155" s="269"/>
      <c r="BJ155" s="269"/>
      <c r="BK155" s="270"/>
      <c r="BL155" s="41"/>
      <c r="BM155" s="45"/>
      <c r="BN155" s="283"/>
      <c r="BO155" s="269"/>
      <c r="BP155" s="269"/>
      <c r="BQ155" s="286"/>
      <c r="BR155" s="44"/>
      <c r="BS155" s="42"/>
      <c r="BT155" s="268"/>
      <c r="BU155" s="269"/>
      <c r="BV155" s="269"/>
      <c r="BW155" s="270"/>
      <c r="BX155" s="41"/>
      <c r="BY155" s="43"/>
      <c r="BZ155" s="283"/>
      <c r="CA155" s="269"/>
      <c r="CB155" s="269"/>
      <c r="CC155" s="270"/>
      <c r="CD155" s="41"/>
      <c r="CE155" s="45"/>
      <c r="CF155" s="17"/>
      <c r="CG155" s="18"/>
      <c r="CH155" s="18"/>
    </row>
    <row r="156" spans="1:86" ht="42" customHeight="1" x14ac:dyDescent="0.3">
      <c r="A156" s="462">
        <v>74</v>
      </c>
      <c r="B156" s="245" t="s">
        <v>38</v>
      </c>
      <c r="C156" s="464"/>
      <c r="D156" s="464"/>
      <c r="E156" s="466"/>
      <c r="F156" s="29"/>
      <c r="G156" s="30" t="s">
        <v>84</v>
      </c>
      <c r="H156" s="183">
        <f t="shared" si="74"/>
        <v>0</v>
      </c>
      <c r="I156" s="195">
        <f t="shared" si="75"/>
        <v>0</v>
      </c>
      <c r="J156" s="388"/>
      <c r="K156" s="249" t="s">
        <v>33</v>
      </c>
      <c r="L156" s="265"/>
      <c r="M156" s="266"/>
      <c r="N156" s="266"/>
      <c r="O156" s="267"/>
      <c r="P156" s="334">
        <v>0</v>
      </c>
      <c r="Q156" s="335"/>
      <c r="R156" s="282"/>
      <c r="S156" s="266"/>
      <c r="T156" s="266"/>
      <c r="U156" s="267"/>
      <c r="V156" s="334"/>
      <c r="W156" s="336"/>
      <c r="X156" s="265"/>
      <c r="Y156" s="266"/>
      <c r="Z156" s="266"/>
      <c r="AA156" s="267"/>
      <c r="AB156" s="334"/>
      <c r="AC156" s="337"/>
      <c r="AD156" s="282"/>
      <c r="AE156" s="266"/>
      <c r="AF156" s="266"/>
      <c r="AG156" s="302"/>
      <c r="AH156" s="338"/>
      <c r="AI156" s="336"/>
      <c r="AJ156" s="265"/>
      <c r="AK156" s="266"/>
      <c r="AL156" s="266"/>
      <c r="AM156" s="267"/>
      <c r="AN156" s="334"/>
      <c r="AO156" s="339"/>
      <c r="AP156" s="265"/>
      <c r="AQ156" s="266"/>
      <c r="AR156" s="266"/>
      <c r="AS156" s="302"/>
      <c r="AT156" s="338"/>
      <c r="AU156" s="339"/>
      <c r="AV156" s="265"/>
      <c r="AW156" s="266"/>
      <c r="AX156" s="266"/>
      <c r="AY156" s="267"/>
      <c r="AZ156" s="334"/>
      <c r="BA156" s="339"/>
      <c r="BB156" s="265"/>
      <c r="BC156" s="266"/>
      <c r="BD156" s="266"/>
      <c r="BE156" s="302"/>
      <c r="BF156" s="338"/>
      <c r="BG156" s="339"/>
      <c r="BH156" s="265"/>
      <c r="BI156" s="266"/>
      <c r="BJ156" s="266"/>
      <c r="BK156" s="267"/>
      <c r="BL156" s="334"/>
      <c r="BM156" s="339"/>
      <c r="BN156" s="282"/>
      <c r="BO156" s="266"/>
      <c r="BP156" s="266"/>
      <c r="BQ156" s="302"/>
      <c r="BR156" s="338"/>
      <c r="BS156" s="336"/>
      <c r="BT156" s="265"/>
      <c r="BU156" s="266"/>
      <c r="BV156" s="266"/>
      <c r="BW156" s="267"/>
      <c r="BX156" s="334"/>
      <c r="BY156" s="337"/>
      <c r="BZ156" s="282"/>
      <c r="CA156" s="266"/>
      <c r="CB156" s="266"/>
      <c r="CC156" s="267"/>
      <c r="CD156" s="46"/>
      <c r="CE156" s="40"/>
      <c r="CF156" s="17"/>
      <c r="CG156" s="18"/>
      <c r="CH156" s="18"/>
    </row>
    <row r="157" spans="1:86" ht="42" customHeight="1" x14ac:dyDescent="0.3">
      <c r="A157" s="462"/>
      <c r="B157" s="245" t="str">
        <f>+B156</f>
        <v>EGR</v>
      </c>
      <c r="C157" s="464"/>
      <c r="D157" s="464"/>
      <c r="E157" s="466"/>
      <c r="F157" s="29"/>
      <c r="G157" s="30" t="str">
        <f t="shared" ref="G157" si="82">+G156</f>
        <v>1.1.3.4</v>
      </c>
      <c r="H157" s="182">
        <f t="shared" si="74"/>
        <v>0</v>
      </c>
      <c r="I157" s="196">
        <f t="shared" si="75"/>
        <v>0</v>
      </c>
      <c r="J157" s="389"/>
      <c r="K157" s="248" t="s">
        <v>34</v>
      </c>
      <c r="L157" s="346"/>
      <c r="M157" s="347"/>
      <c r="N157" s="347"/>
      <c r="O157" s="348"/>
      <c r="P157" s="349">
        <v>0</v>
      </c>
      <c r="Q157" s="350"/>
      <c r="R157" s="351"/>
      <c r="S157" s="347"/>
      <c r="T157" s="347"/>
      <c r="U157" s="332"/>
      <c r="V157" s="365"/>
      <c r="W157" s="366"/>
      <c r="X157" s="331"/>
      <c r="Y157" s="296"/>
      <c r="Z157" s="296"/>
      <c r="AA157" s="332"/>
      <c r="AB157" s="349"/>
      <c r="AC157" s="353"/>
      <c r="AD157" s="351"/>
      <c r="AE157" s="347"/>
      <c r="AF157" s="296"/>
      <c r="AG157" s="376"/>
      <c r="AH157" s="374"/>
      <c r="AI157" s="352"/>
      <c r="AJ157" s="331"/>
      <c r="AK157" s="296"/>
      <c r="AL157" s="296"/>
      <c r="AM157" s="332"/>
      <c r="AN157" s="380"/>
      <c r="AO157" s="381"/>
      <c r="AP157" s="331"/>
      <c r="AQ157" s="296"/>
      <c r="AR157" s="296"/>
      <c r="AS157" s="376"/>
      <c r="AT157" s="374"/>
      <c r="AU157" s="355"/>
      <c r="AV157" s="331"/>
      <c r="AW157" s="296"/>
      <c r="AX157" s="296"/>
      <c r="AY157" s="332"/>
      <c r="AZ157" s="365"/>
      <c r="BA157" s="381"/>
      <c r="BB157" s="331"/>
      <c r="BC157" s="296"/>
      <c r="BD157" s="296"/>
      <c r="BE157" s="297"/>
      <c r="BF157" s="374"/>
      <c r="BG157" s="381"/>
      <c r="BH157" s="331"/>
      <c r="BI157" s="296"/>
      <c r="BJ157" s="296"/>
      <c r="BK157" s="332"/>
      <c r="BL157" s="365"/>
      <c r="BM157" s="381"/>
      <c r="BN157" s="295"/>
      <c r="BO157" s="296"/>
      <c r="BP157" s="296"/>
      <c r="BQ157" s="376"/>
      <c r="BR157" s="354"/>
      <c r="BS157" s="381"/>
      <c r="BT157" s="331"/>
      <c r="BU157" s="296"/>
      <c r="BV157" s="296"/>
      <c r="BW157" s="332"/>
      <c r="BX157" s="380"/>
      <c r="BY157" s="373"/>
      <c r="BZ157" s="351"/>
      <c r="CA157" s="347"/>
      <c r="CB157" s="347"/>
      <c r="CC157" s="356"/>
      <c r="CD157" s="382"/>
      <c r="CE157" s="62"/>
      <c r="CF157" s="17"/>
      <c r="CG157" s="18"/>
      <c r="CH157" s="18"/>
    </row>
    <row r="158" spans="1:86" ht="42.75" customHeight="1" x14ac:dyDescent="0.3">
      <c r="A158" s="462">
        <v>75</v>
      </c>
      <c r="B158" s="245" t="s">
        <v>38</v>
      </c>
      <c r="C158" s="464"/>
      <c r="D158" s="464"/>
      <c r="E158" s="466"/>
      <c r="F158" s="29"/>
      <c r="G158" s="30" t="s">
        <v>84</v>
      </c>
      <c r="H158" s="183">
        <f t="shared" si="74"/>
        <v>0</v>
      </c>
      <c r="I158" s="195">
        <f t="shared" si="75"/>
        <v>0</v>
      </c>
      <c r="J158" s="388"/>
      <c r="K158" s="249" t="s">
        <v>33</v>
      </c>
      <c r="L158" s="325"/>
      <c r="M158" s="296"/>
      <c r="N158" s="296"/>
      <c r="O158" s="332"/>
      <c r="P158" s="357">
        <v>0</v>
      </c>
      <c r="Q158" s="358"/>
      <c r="R158" s="295"/>
      <c r="S158" s="296"/>
      <c r="T158" s="326"/>
      <c r="U158" s="359"/>
      <c r="V158" s="360"/>
      <c r="W158" s="361"/>
      <c r="X158" s="362"/>
      <c r="Y158" s="363"/>
      <c r="Z158" s="363"/>
      <c r="AA158" s="364"/>
      <c r="AB158" s="377"/>
      <c r="AC158" s="368"/>
      <c r="AD158" s="378"/>
      <c r="AE158" s="296"/>
      <c r="AF158" s="363"/>
      <c r="AG158" s="367"/>
      <c r="AH158" s="372"/>
      <c r="AI158" s="375"/>
      <c r="AJ158" s="362"/>
      <c r="AK158" s="363"/>
      <c r="AL158" s="363"/>
      <c r="AM158" s="364"/>
      <c r="AN158" s="360"/>
      <c r="AO158" s="379"/>
      <c r="AP158" s="362"/>
      <c r="AQ158" s="363"/>
      <c r="AR158" s="363"/>
      <c r="AS158" s="367"/>
      <c r="AT158" s="372"/>
      <c r="AU158" s="375"/>
      <c r="AV158" s="362"/>
      <c r="AW158" s="363"/>
      <c r="AX158" s="363"/>
      <c r="AY158" s="364"/>
      <c r="AZ158" s="360"/>
      <c r="BA158" s="379"/>
      <c r="BB158" s="362"/>
      <c r="BC158" s="363"/>
      <c r="BD158" s="363"/>
      <c r="BE158" s="367"/>
      <c r="BF158" s="372"/>
      <c r="BG158" s="379"/>
      <c r="BH158" s="362"/>
      <c r="BI158" s="363"/>
      <c r="BJ158" s="363"/>
      <c r="BK158" s="364"/>
      <c r="BL158" s="360"/>
      <c r="BM158" s="379"/>
      <c r="BN158" s="371"/>
      <c r="BO158" s="363"/>
      <c r="BP158" s="363"/>
      <c r="BQ158" s="367"/>
      <c r="BR158" s="369"/>
      <c r="BS158" s="361"/>
      <c r="BT158" s="362"/>
      <c r="BU158" s="363"/>
      <c r="BV158" s="363"/>
      <c r="BW158" s="364"/>
      <c r="BX158" s="360"/>
      <c r="BY158" s="370"/>
      <c r="BZ158" s="378"/>
      <c r="CA158" s="296"/>
      <c r="CB158" s="296"/>
      <c r="CC158" s="326"/>
      <c r="CD158" s="46"/>
      <c r="CE158" s="50"/>
      <c r="CF158" s="17"/>
      <c r="CG158" s="18"/>
      <c r="CH158" s="18"/>
    </row>
    <row r="159" spans="1:86" ht="42.75" customHeight="1" x14ac:dyDescent="0.3">
      <c r="A159" s="462"/>
      <c r="B159" s="245" t="str">
        <f>+B158</f>
        <v>EGR</v>
      </c>
      <c r="C159" s="464"/>
      <c r="D159" s="464"/>
      <c r="E159" s="466"/>
      <c r="F159" s="29"/>
      <c r="G159" s="30" t="str">
        <f t="shared" ref="G159" si="83">+G158</f>
        <v>1.1.3.4</v>
      </c>
      <c r="H159" s="182">
        <f t="shared" si="74"/>
        <v>0</v>
      </c>
      <c r="I159" s="196">
        <f t="shared" si="75"/>
        <v>0</v>
      </c>
      <c r="J159" s="389"/>
      <c r="K159" s="248" t="s">
        <v>34</v>
      </c>
      <c r="L159" s="271"/>
      <c r="M159" s="272"/>
      <c r="N159" s="272"/>
      <c r="O159" s="273"/>
      <c r="P159" s="340">
        <v>0</v>
      </c>
      <c r="Q159" s="341"/>
      <c r="R159" s="284"/>
      <c r="S159" s="272"/>
      <c r="T159" s="272"/>
      <c r="U159" s="273"/>
      <c r="V159" s="340"/>
      <c r="W159" s="342"/>
      <c r="X159" s="271"/>
      <c r="Y159" s="272"/>
      <c r="Z159" s="272"/>
      <c r="AA159" s="273"/>
      <c r="AB159" s="340"/>
      <c r="AC159" s="343"/>
      <c r="AD159" s="284"/>
      <c r="AE159" s="272"/>
      <c r="AF159" s="272"/>
      <c r="AG159" s="303"/>
      <c r="AH159" s="344"/>
      <c r="AI159" s="342"/>
      <c r="AJ159" s="271"/>
      <c r="AK159" s="272"/>
      <c r="AL159" s="272"/>
      <c r="AM159" s="273"/>
      <c r="AN159" s="340"/>
      <c r="AO159" s="345"/>
      <c r="AP159" s="271"/>
      <c r="AQ159" s="272"/>
      <c r="AR159" s="272"/>
      <c r="AS159" s="303"/>
      <c r="AT159" s="344"/>
      <c r="AU159" s="345"/>
      <c r="AV159" s="271"/>
      <c r="AW159" s="272"/>
      <c r="AX159" s="272"/>
      <c r="AY159" s="273"/>
      <c r="AZ159" s="340"/>
      <c r="BA159" s="345"/>
      <c r="BB159" s="271"/>
      <c r="BC159" s="272"/>
      <c r="BD159" s="272"/>
      <c r="BE159" s="303"/>
      <c r="BF159" s="344"/>
      <c r="BG159" s="345"/>
      <c r="BH159" s="271"/>
      <c r="BI159" s="272"/>
      <c r="BJ159" s="272"/>
      <c r="BK159" s="273"/>
      <c r="BL159" s="340"/>
      <c r="BM159" s="345"/>
      <c r="BN159" s="284"/>
      <c r="BO159" s="272"/>
      <c r="BP159" s="272"/>
      <c r="BQ159" s="303"/>
      <c r="BR159" s="344"/>
      <c r="BS159" s="342"/>
      <c r="BT159" s="271"/>
      <c r="BU159" s="272"/>
      <c r="BV159" s="272"/>
      <c r="BW159" s="273"/>
      <c r="BX159" s="340"/>
      <c r="BY159" s="343"/>
      <c r="BZ159" s="284"/>
      <c r="CA159" s="272"/>
      <c r="CB159" s="272"/>
      <c r="CC159" s="273"/>
      <c r="CD159" s="41"/>
      <c r="CE159" s="45"/>
      <c r="CF159" s="17"/>
      <c r="CG159" s="18"/>
      <c r="CH159" s="18"/>
    </row>
    <row r="160" spans="1:86" ht="64.5" customHeight="1" x14ac:dyDescent="0.3">
      <c r="A160" s="462">
        <v>76</v>
      </c>
      <c r="B160" s="245" t="s">
        <v>38</v>
      </c>
      <c r="C160" s="464"/>
      <c r="D160" s="464"/>
      <c r="E160" s="466"/>
      <c r="F160" s="29"/>
      <c r="G160" s="30" t="s">
        <v>84</v>
      </c>
      <c r="H160" s="183">
        <f t="shared" si="74"/>
        <v>0</v>
      </c>
      <c r="I160" s="195">
        <f t="shared" si="75"/>
        <v>0</v>
      </c>
      <c r="J160" s="388"/>
      <c r="K160" s="249" t="s">
        <v>33</v>
      </c>
      <c r="L160" s="268"/>
      <c r="M160" s="269"/>
      <c r="N160" s="269"/>
      <c r="O160" s="270"/>
      <c r="P160" s="46">
        <v>0</v>
      </c>
      <c r="Q160" s="253"/>
      <c r="R160" s="283"/>
      <c r="S160" s="269"/>
      <c r="T160" s="269"/>
      <c r="U160" s="270"/>
      <c r="V160" s="46"/>
      <c r="W160" s="37"/>
      <c r="X160" s="268"/>
      <c r="Y160" s="269"/>
      <c r="Z160" s="269"/>
      <c r="AA160" s="270"/>
      <c r="AB160" s="46"/>
      <c r="AC160" s="38"/>
      <c r="AD160" s="283"/>
      <c r="AE160" s="269"/>
      <c r="AF160" s="269"/>
      <c r="AG160" s="286"/>
      <c r="AH160" s="49"/>
      <c r="AI160" s="37"/>
      <c r="AJ160" s="268"/>
      <c r="AK160" s="269"/>
      <c r="AL160" s="269"/>
      <c r="AM160" s="270"/>
      <c r="AN160" s="46"/>
      <c r="AO160" s="40"/>
      <c r="AP160" s="268"/>
      <c r="AQ160" s="269"/>
      <c r="AR160" s="269"/>
      <c r="AS160" s="286"/>
      <c r="AT160" s="49"/>
      <c r="AU160" s="40"/>
      <c r="AV160" s="268"/>
      <c r="AW160" s="269"/>
      <c r="AX160" s="269"/>
      <c r="AY160" s="270"/>
      <c r="AZ160" s="46"/>
      <c r="BA160" s="40"/>
      <c r="BB160" s="268"/>
      <c r="BC160" s="269"/>
      <c r="BD160" s="269"/>
      <c r="BE160" s="286"/>
      <c r="BF160" s="49"/>
      <c r="BG160" s="40"/>
      <c r="BH160" s="268"/>
      <c r="BI160" s="269"/>
      <c r="BJ160" s="269"/>
      <c r="BK160" s="270"/>
      <c r="BL160" s="46"/>
      <c r="BM160" s="40"/>
      <c r="BN160" s="283"/>
      <c r="BO160" s="269"/>
      <c r="BP160" s="269"/>
      <c r="BQ160" s="286"/>
      <c r="BR160" s="49"/>
      <c r="BS160" s="37"/>
      <c r="BT160" s="268"/>
      <c r="BU160" s="269"/>
      <c r="BV160" s="269"/>
      <c r="BW160" s="270"/>
      <c r="BX160" s="46"/>
      <c r="BY160" s="38"/>
      <c r="BZ160" s="283"/>
      <c r="CA160" s="269"/>
      <c r="CB160" s="269"/>
      <c r="CC160" s="270"/>
      <c r="CD160" s="46"/>
      <c r="CE160" s="40"/>
      <c r="CF160" s="17"/>
      <c r="CG160" s="18"/>
      <c r="CH160" s="18"/>
    </row>
    <row r="161" spans="1:86" ht="64.5" customHeight="1" x14ac:dyDescent="0.3">
      <c r="A161" s="462"/>
      <c r="B161" s="245" t="str">
        <f>+B160</f>
        <v>EGR</v>
      </c>
      <c r="C161" s="464"/>
      <c r="D161" s="464"/>
      <c r="E161" s="466"/>
      <c r="F161" s="29"/>
      <c r="G161" s="30" t="str">
        <f t="shared" ref="G161" si="84">+G160</f>
        <v>1.1.3.4</v>
      </c>
      <c r="H161" s="182">
        <f t="shared" si="74"/>
        <v>0</v>
      </c>
      <c r="I161" s="196">
        <f t="shared" si="75"/>
        <v>0</v>
      </c>
      <c r="J161" s="389"/>
      <c r="K161" s="248" t="s">
        <v>34</v>
      </c>
      <c r="L161" s="268"/>
      <c r="M161" s="269"/>
      <c r="N161" s="269"/>
      <c r="O161" s="270"/>
      <c r="P161" s="41">
        <v>0</v>
      </c>
      <c r="Q161" s="254"/>
      <c r="R161" s="283"/>
      <c r="S161" s="269"/>
      <c r="T161" s="269"/>
      <c r="U161" s="270"/>
      <c r="V161" s="41"/>
      <c r="W161" s="42"/>
      <c r="X161" s="268"/>
      <c r="Y161" s="269"/>
      <c r="Z161" s="269"/>
      <c r="AA161" s="270"/>
      <c r="AB161" s="41"/>
      <c r="AC161" s="43"/>
      <c r="AD161" s="283"/>
      <c r="AE161" s="269"/>
      <c r="AF161" s="269"/>
      <c r="AG161" s="286"/>
      <c r="AH161" s="44"/>
      <c r="AI161" s="42"/>
      <c r="AJ161" s="268"/>
      <c r="AK161" s="269"/>
      <c r="AL161" s="269"/>
      <c r="AM161" s="270"/>
      <c r="AN161" s="41"/>
      <c r="AO161" s="45"/>
      <c r="AP161" s="268"/>
      <c r="AQ161" s="269"/>
      <c r="AR161" s="269"/>
      <c r="AS161" s="286"/>
      <c r="AT161" s="44"/>
      <c r="AU161" s="45"/>
      <c r="AV161" s="268"/>
      <c r="AW161" s="269"/>
      <c r="AX161" s="269"/>
      <c r="AY161" s="270"/>
      <c r="AZ161" s="41"/>
      <c r="BA161" s="45"/>
      <c r="BB161" s="268"/>
      <c r="BC161" s="269"/>
      <c r="BD161" s="269"/>
      <c r="BE161" s="286"/>
      <c r="BF161" s="44"/>
      <c r="BG161" s="45"/>
      <c r="BH161" s="268"/>
      <c r="BI161" s="269"/>
      <c r="BJ161" s="269"/>
      <c r="BK161" s="270"/>
      <c r="BL161" s="41"/>
      <c r="BM161" s="45"/>
      <c r="BN161" s="283"/>
      <c r="BO161" s="269"/>
      <c r="BP161" s="269"/>
      <c r="BQ161" s="286"/>
      <c r="BR161" s="44"/>
      <c r="BS161" s="42"/>
      <c r="BT161" s="268"/>
      <c r="BU161" s="269"/>
      <c r="BV161" s="269"/>
      <c r="BW161" s="270"/>
      <c r="BX161" s="41"/>
      <c r="BY161" s="43"/>
      <c r="BZ161" s="283"/>
      <c r="CA161" s="269"/>
      <c r="CB161" s="269"/>
      <c r="CC161" s="270"/>
      <c r="CD161" s="41"/>
      <c r="CE161" s="45"/>
      <c r="CF161" s="17"/>
      <c r="CG161" s="18"/>
      <c r="CH161" s="18"/>
    </row>
    <row r="162" spans="1:86" ht="52.5" customHeight="1" x14ac:dyDescent="0.3">
      <c r="A162" s="462">
        <v>77</v>
      </c>
      <c r="B162" s="245" t="s">
        <v>38</v>
      </c>
      <c r="C162" s="464"/>
      <c r="D162" s="464"/>
      <c r="E162" s="466"/>
      <c r="F162" s="29"/>
      <c r="G162" s="30" t="s">
        <v>84</v>
      </c>
      <c r="H162" s="183">
        <f t="shared" si="74"/>
        <v>0</v>
      </c>
      <c r="I162" s="195">
        <f t="shared" si="75"/>
        <v>0</v>
      </c>
      <c r="J162" s="388"/>
      <c r="K162" s="249" t="s">
        <v>33</v>
      </c>
      <c r="L162" s="268"/>
      <c r="M162" s="269"/>
      <c r="N162" s="269"/>
      <c r="O162" s="270"/>
      <c r="P162" s="46">
        <v>0</v>
      </c>
      <c r="Q162" s="253"/>
      <c r="R162" s="284"/>
      <c r="S162" s="272"/>
      <c r="T162" s="272"/>
      <c r="U162" s="273"/>
      <c r="V162" s="46"/>
      <c r="W162" s="37"/>
      <c r="X162" s="271"/>
      <c r="Y162" s="272"/>
      <c r="Z162" s="272"/>
      <c r="AA162" s="270"/>
      <c r="AB162" s="46"/>
      <c r="AC162" s="38"/>
      <c r="AD162" s="283"/>
      <c r="AE162" s="269"/>
      <c r="AF162" s="269"/>
      <c r="AG162" s="269"/>
      <c r="AH162" s="49"/>
      <c r="AI162" s="37"/>
      <c r="AJ162" s="268"/>
      <c r="AK162" s="269"/>
      <c r="AL162" s="269"/>
      <c r="AM162" s="270"/>
      <c r="AN162" s="46"/>
      <c r="AO162" s="40"/>
      <c r="AP162" s="268"/>
      <c r="AQ162" s="269"/>
      <c r="AR162" s="269"/>
      <c r="AS162" s="286"/>
      <c r="AT162" s="49"/>
      <c r="AU162" s="40"/>
      <c r="AV162" s="268"/>
      <c r="AW162" s="269"/>
      <c r="AX162" s="269"/>
      <c r="AY162" s="270"/>
      <c r="AZ162" s="46"/>
      <c r="BA162" s="40"/>
      <c r="BB162" s="268"/>
      <c r="BC162" s="269"/>
      <c r="BD162" s="269"/>
      <c r="BE162" s="269"/>
      <c r="BF162" s="49"/>
      <c r="BG162" s="40"/>
      <c r="BH162" s="268"/>
      <c r="BI162" s="269"/>
      <c r="BJ162" s="269"/>
      <c r="BK162" s="270"/>
      <c r="BL162" s="46"/>
      <c r="BM162" s="40"/>
      <c r="BN162" s="283"/>
      <c r="BO162" s="269"/>
      <c r="BP162" s="269"/>
      <c r="BQ162" s="286"/>
      <c r="BR162" s="49"/>
      <c r="BS162" s="37"/>
      <c r="BT162" s="268"/>
      <c r="BU162" s="269"/>
      <c r="BV162" s="269"/>
      <c r="BW162" s="270"/>
      <c r="BX162" s="46"/>
      <c r="BY162" s="38"/>
      <c r="BZ162" s="283"/>
      <c r="CA162" s="269"/>
      <c r="CB162" s="269"/>
      <c r="CC162" s="270"/>
      <c r="CD162" s="46"/>
      <c r="CE162" s="40"/>
      <c r="CF162" s="17"/>
      <c r="CG162" s="18"/>
      <c r="CH162" s="18"/>
    </row>
    <row r="163" spans="1:86" ht="52.5" customHeight="1" x14ac:dyDescent="0.3">
      <c r="A163" s="462"/>
      <c r="B163" s="245" t="str">
        <f>+B162</f>
        <v>EGR</v>
      </c>
      <c r="C163" s="464"/>
      <c r="D163" s="464"/>
      <c r="E163" s="466"/>
      <c r="F163" s="29"/>
      <c r="G163" s="30" t="str">
        <f t="shared" ref="G163" si="85">+G162</f>
        <v>1.1.3.4</v>
      </c>
      <c r="H163" s="182">
        <f t="shared" si="74"/>
        <v>0</v>
      </c>
      <c r="I163" s="196">
        <f t="shared" si="75"/>
        <v>0</v>
      </c>
      <c r="J163" s="389"/>
      <c r="K163" s="248" t="s">
        <v>34</v>
      </c>
      <c r="L163" s="268"/>
      <c r="M163" s="269"/>
      <c r="N163" s="269"/>
      <c r="O163" s="270"/>
      <c r="P163" s="41">
        <v>0</v>
      </c>
      <c r="Q163" s="254"/>
      <c r="R163" s="283"/>
      <c r="S163" s="269"/>
      <c r="T163" s="269"/>
      <c r="U163" s="270"/>
      <c r="V163" s="41"/>
      <c r="W163" s="42"/>
      <c r="X163" s="268"/>
      <c r="Y163" s="269"/>
      <c r="Z163" s="269"/>
      <c r="AA163" s="270"/>
      <c r="AB163" s="41"/>
      <c r="AC163" s="43"/>
      <c r="AD163" s="283"/>
      <c r="AE163" s="269"/>
      <c r="AF163" s="269"/>
      <c r="AG163" s="286"/>
      <c r="AH163" s="44"/>
      <c r="AI163" s="42"/>
      <c r="AJ163" s="268"/>
      <c r="AK163" s="269"/>
      <c r="AL163" s="269"/>
      <c r="AM163" s="270"/>
      <c r="AN163" s="41"/>
      <c r="AO163" s="45"/>
      <c r="AP163" s="268"/>
      <c r="AQ163" s="269"/>
      <c r="AR163" s="269"/>
      <c r="AS163" s="286"/>
      <c r="AT163" s="44"/>
      <c r="AU163" s="45"/>
      <c r="AV163" s="268"/>
      <c r="AW163" s="269"/>
      <c r="AX163" s="269"/>
      <c r="AY163" s="270"/>
      <c r="AZ163" s="41"/>
      <c r="BA163" s="45"/>
      <c r="BB163" s="268"/>
      <c r="BC163" s="269"/>
      <c r="BD163" s="269"/>
      <c r="BE163" s="286"/>
      <c r="BF163" s="44"/>
      <c r="BG163" s="45"/>
      <c r="BH163" s="268"/>
      <c r="BI163" s="269"/>
      <c r="BJ163" s="269"/>
      <c r="BK163" s="270"/>
      <c r="BL163" s="41"/>
      <c r="BM163" s="45"/>
      <c r="BN163" s="283"/>
      <c r="BO163" s="269"/>
      <c r="BP163" s="269"/>
      <c r="BQ163" s="286"/>
      <c r="BR163" s="44"/>
      <c r="BS163" s="42"/>
      <c r="BT163" s="268"/>
      <c r="BU163" s="269"/>
      <c r="BV163" s="269"/>
      <c r="BW163" s="270"/>
      <c r="BX163" s="41"/>
      <c r="BY163" s="43"/>
      <c r="BZ163" s="283"/>
      <c r="CA163" s="269"/>
      <c r="CB163" s="269"/>
      <c r="CC163" s="270"/>
      <c r="CD163" s="41"/>
      <c r="CE163" s="45"/>
      <c r="CF163" s="17"/>
      <c r="CG163" s="18"/>
      <c r="CH163" s="18"/>
    </row>
    <row r="164" spans="1:86" ht="72.75" customHeight="1" x14ac:dyDescent="0.3">
      <c r="A164" s="462">
        <v>78</v>
      </c>
      <c r="B164" s="245" t="s">
        <v>37</v>
      </c>
      <c r="C164" s="464"/>
      <c r="D164" s="464"/>
      <c r="E164" s="466"/>
      <c r="F164" s="29"/>
      <c r="G164" s="30" t="s">
        <v>81</v>
      </c>
      <c r="H164" s="183">
        <f t="shared" si="74"/>
        <v>0</v>
      </c>
      <c r="I164" s="195">
        <f t="shared" si="75"/>
        <v>0</v>
      </c>
      <c r="J164" s="388"/>
      <c r="K164" s="249" t="s">
        <v>33</v>
      </c>
      <c r="L164" s="268"/>
      <c r="M164" s="269"/>
      <c r="N164" s="269"/>
      <c r="O164" s="270"/>
      <c r="P164" s="46">
        <v>0</v>
      </c>
      <c r="Q164" s="253"/>
      <c r="R164" s="284"/>
      <c r="S164" s="272"/>
      <c r="T164" s="269"/>
      <c r="U164" s="270"/>
      <c r="V164" s="46"/>
      <c r="W164" s="37"/>
      <c r="X164" s="268"/>
      <c r="Y164" s="269"/>
      <c r="Z164" s="269"/>
      <c r="AA164" s="270"/>
      <c r="AB164" s="46"/>
      <c r="AC164" s="38"/>
      <c r="AD164" s="283"/>
      <c r="AE164" s="269"/>
      <c r="AF164" s="269"/>
      <c r="AG164" s="286"/>
      <c r="AH164" s="49"/>
      <c r="AI164" s="37"/>
      <c r="AJ164" s="268"/>
      <c r="AK164" s="269"/>
      <c r="AL164" s="269"/>
      <c r="AM164" s="270"/>
      <c r="AN164" s="46"/>
      <c r="AO164" s="40"/>
      <c r="AP164" s="268"/>
      <c r="AQ164" s="269"/>
      <c r="AR164" s="269"/>
      <c r="AS164" s="286"/>
      <c r="AT164" s="49"/>
      <c r="AU164" s="40"/>
      <c r="AV164" s="268"/>
      <c r="AW164" s="269"/>
      <c r="AX164" s="269"/>
      <c r="AY164" s="270"/>
      <c r="AZ164" s="46"/>
      <c r="BA164" s="40"/>
      <c r="BB164" s="268"/>
      <c r="BC164" s="269"/>
      <c r="BD164" s="269"/>
      <c r="BE164" s="286"/>
      <c r="BF164" s="49"/>
      <c r="BG164" s="40"/>
      <c r="BH164" s="268"/>
      <c r="BI164" s="269"/>
      <c r="BJ164" s="269"/>
      <c r="BK164" s="270"/>
      <c r="BL164" s="46"/>
      <c r="BM164" s="40"/>
      <c r="BN164" s="283"/>
      <c r="BO164" s="269"/>
      <c r="BP164" s="269"/>
      <c r="BQ164" s="286"/>
      <c r="BR164" s="49"/>
      <c r="BS164" s="37"/>
      <c r="BT164" s="268"/>
      <c r="BU164" s="269"/>
      <c r="BV164" s="269"/>
      <c r="BW164" s="270"/>
      <c r="BX164" s="46"/>
      <c r="BY164" s="38"/>
      <c r="BZ164" s="283"/>
      <c r="CA164" s="269"/>
      <c r="CB164" s="269"/>
      <c r="CC164" s="270"/>
      <c r="CD164" s="46"/>
      <c r="CE164" s="40"/>
      <c r="CF164" s="17"/>
      <c r="CG164" s="18"/>
      <c r="CH164" s="18"/>
    </row>
    <row r="165" spans="1:86" ht="72.75" customHeight="1" x14ac:dyDescent="0.3">
      <c r="A165" s="462"/>
      <c r="B165" s="245" t="str">
        <f>+B164</f>
        <v>EP</v>
      </c>
      <c r="C165" s="464"/>
      <c r="D165" s="464"/>
      <c r="E165" s="466"/>
      <c r="F165" s="29"/>
      <c r="G165" s="30" t="str">
        <f t="shared" ref="G165" si="86">+G164</f>
        <v>1.1.3.2</v>
      </c>
      <c r="H165" s="182">
        <f t="shared" si="74"/>
        <v>0</v>
      </c>
      <c r="I165" s="196">
        <f t="shared" si="75"/>
        <v>0</v>
      </c>
      <c r="J165" s="389"/>
      <c r="K165" s="248" t="s">
        <v>34</v>
      </c>
      <c r="L165" s="268"/>
      <c r="M165" s="269"/>
      <c r="N165" s="269"/>
      <c r="O165" s="270"/>
      <c r="P165" s="41">
        <v>0</v>
      </c>
      <c r="Q165" s="254"/>
      <c r="R165" s="283"/>
      <c r="S165" s="269"/>
      <c r="T165" s="269"/>
      <c r="U165" s="270"/>
      <c r="V165" s="41"/>
      <c r="W165" s="42"/>
      <c r="X165" s="268"/>
      <c r="Y165" s="269"/>
      <c r="Z165" s="269"/>
      <c r="AA165" s="270"/>
      <c r="AB165" s="41"/>
      <c r="AC165" s="43"/>
      <c r="AD165" s="283"/>
      <c r="AE165" s="269"/>
      <c r="AF165" s="269"/>
      <c r="AG165" s="286"/>
      <c r="AH165" s="44"/>
      <c r="AI165" s="42"/>
      <c r="AJ165" s="268"/>
      <c r="AK165" s="269"/>
      <c r="AL165" s="269"/>
      <c r="AM165" s="270"/>
      <c r="AN165" s="41"/>
      <c r="AO165" s="45"/>
      <c r="AP165" s="268"/>
      <c r="AQ165" s="269"/>
      <c r="AR165" s="269"/>
      <c r="AS165" s="286"/>
      <c r="AT165" s="44"/>
      <c r="AU165" s="45"/>
      <c r="AV165" s="268"/>
      <c r="AW165" s="269"/>
      <c r="AX165" s="269"/>
      <c r="AY165" s="270"/>
      <c r="AZ165" s="41"/>
      <c r="BA165" s="45"/>
      <c r="BB165" s="268"/>
      <c r="BC165" s="269"/>
      <c r="BD165" s="269"/>
      <c r="BE165" s="286"/>
      <c r="BF165" s="44"/>
      <c r="BG165" s="45"/>
      <c r="BH165" s="268"/>
      <c r="BI165" s="269"/>
      <c r="BJ165" s="269"/>
      <c r="BK165" s="270"/>
      <c r="BL165" s="41"/>
      <c r="BM165" s="45"/>
      <c r="BN165" s="283"/>
      <c r="BO165" s="269"/>
      <c r="BP165" s="269"/>
      <c r="BQ165" s="286"/>
      <c r="BR165" s="44"/>
      <c r="BS165" s="42"/>
      <c r="BT165" s="268"/>
      <c r="BU165" s="269"/>
      <c r="BV165" s="269"/>
      <c r="BW165" s="270"/>
      <c r="BX165" s="41"/>
      <c r="BY165" s="43"/>
      <c r="BZ165" s="283"/>
      <c r="CA165" s="269"/>
      <c r="CB165" s="269"/>
      <c r="CC165" s="270"/>
      <c r="CD165" s="41"/>
      <c r="CE165" s="45"/>
      <c r="CF165" s="17"/>
      <c r="CG165" s="18"/>
      <c r="CH165" s="18"/>
    </row>
    <row r="166" spans="1:86" ht="75.75" customHeight="1" x14ac:dyDescent="0.3">
      <c r="A166" s="462">
        <v>79</v>
      </c>
      <c r="B166" s="245" t="s">
        <v>37</v>
      </c>
      <c r="C166" s="464"/>
      <c r="D166" s="464"/>
      <c r="E166" s="466"/>
      <c r="F166" s="29"/>
      <c r="G166" s="30" t="s">
        <v>81</v>
      </c>
      <c r="H166" s="183">
        <f t="shared" si="74"/>
        <v>0</v>
      </c>
      <c r="I166" s="195">
        <f t="shared" si="75"/>
        <v>0</v>
      </c>
      <c r="J166" s="388"/>
      <c r="K166" s="249" t="s">
        <v>33</v>
      </c>
      <c r="L166" s="268"/>
      <c r="M166" s="269"/>
      <c r="N166" s="269"/>
      <c r="O166" s="270"/>
      <c r="P166" s="46">
        <v>0</v>
      </c>
      <c r="Q166" s="253"/>
      <c r="R166" s="284"/>
      <c r="S166" s="272"/>
      <c r="T166" s="269"/>
      <c r="U166" s="270"/>
      <c r="V166" s="46"/>
      <c r="W166" s="37"/>
      <c r="X166" s="268"/>
      <c r="Y166" s="269"/>
      <c r="Z166" s="269"/>
      <c r="AA166" s="270"/>
      <c r="AB166" s="46"/>
      <c r="AC166" s="38"/>
      <c r="AD166" s="283"/>
      <c r="AE166" s="269"/>
      <c r="AF166" s="269"/>
      <c r="AG166" s="286"/>
      <c r="AH166" s="49"/>
      <c r="AI166" s="37"/>
      <c r="AJ166" s="268"/>
      <c r="AK166" s="269"/>
      <c r="AL166" s="269"/>
      <c r="AM166" s="270"/>
      <c r="AN166" s="46"/>
      <c r="AO166" s="40"/>
      <c r="AP166" s="268"/>
      <c r="AQ166" s="269"/>
      <c r="AR166" s="269"/>
      <c r="AS166" s="286"/>
      <c r="AT166" s="49"/>
      <c r="AU166" s="40"/>
      <c r="AV166" s="268"/>
      <c r="AW166" s="269"/>
      <c r="AX166" s="269"/>
      <c r="AY166" s="270"/>
      <c r="AZ166" s="46"/>
      <c r="BA166" s="40"/>
      <c r="BB166" s="268"/>
      <c r="BC166" s="269"/>
      <c r="BD166" s="269"/>
      <c r="BE166" s="286"/>
      <c r="BF166" s="49"/>
      <c r="BG166" s="40"/>
      <c r="BH166" s="268"/>
      <c r="BI166" s="269"/>
      <c r="BJ166" s="269"/>
      <c r="BK166" s="270"/>
      <c r="BL166" s="46"/>
      <c r="BM166" s="40"/>
      <c r="BN166" s="283"/>
      <c r="BO166" s="269"/>
      <c r="BP166" s="269"/>
      <c r="BQ166" s="286"/>
      <c r="BR166" s="49"/>
      <c r="BS166" s="37"/>
      <c r="BT166" s="268"/>
      <c r="BU166" s="269"/>
      <c r="BV166" s="269"/>
      <c r="BW166" s="270"/>
      <c r="BX166" s="46"/>
      <c r="BY166" s="38"/>
      <c r="BZ166" s="283"/>
      <c r="CA166" s="269"/>
      <c r="CB166" s="269"/>
      <c r="CC166" s="270"/>
      <c r="CD166" s="46"/>
      <c r="CE166" s="40"/>
      <c r="CF166" s="17"/>
      <c r="CG166" s="18"/>
      <c r="CH166" s="18"/>
    </row>
    <row r="167" spans="1:86" ht="75.75" customHeight="1" x14ac:dyDescent="0.3">
      <c r="A167" s="462"/>
      <c r="B167" s="245" t="str">
        <f>+B166</f>
        <v>EP</v>
      </c>
      <c r="C167" s="464"/>
      <c r="D167" s="464"/>
      <c r="E167" s="466"/>
      <c r="F167" s="29"/>
      <c r="G167" s="30" t="str">
        <f t="shared" ref="G167" si="87">+G166</f>
        <v>1.1.3.2</v>
      </c>
      <c r="H167" s="182">
        <f t="shared" si="74"/>
        <v>0</v>
      </c>
      <c r="I167" s="196">
        <f t="shared" si="75"/>
        <v>0</v>
      </c>
      <c r="J167" s="389"/>
      <c r="K167" s="248" t="s">
        <v>34</v>
      </c>
      <c r="L167" s="268"/>
      <c r="M167" s="269"/>
      <c r="N167" s="269"/>
      <c r="O167" s="270"/>
      <c r="P167" s="41">
        <v>0</v>
      </c>
      <c r="Q167" s="254"/>
      <c r="R167" s="283"/>
      <c r="S167" s="269"/>
      <c r="T167" s="269"/>
      <c r="U167" s="270"/>
      <c r="V167" s="41"/>
      <c r="W167" s="42"/>
      <c r="X167" s="268"/>
      <c r="Y167" s="269"/>
      <c r="Z167" s="269"/>
      <c r="AA167" s="270"/>
      <c r="AB167" s="41"/>
      <c r="AC167" s="43"/>
      <c r="AD167" s="283"/>
      <c r="AE167" s="269"/>
      <c r="AF167" s="269"/>
      <c r="AG167" s="286"/>
      <c r="AH167" s="44"/>
      <c r="AI167" s="42"/>
      <c r="AJ167" s="268"/>
      <c r="AK167" s="269"/>
      <c r="AL167" s="269"/>
      <c r="AM167" s="270"/>
      <c r="AN167" s="41"/>
      <c r="AO167" s="45"/>
      <c r="AP167" s="268"/>
      <c r="AQ167" s="269"/>
      <c r="AR167" s="269"/>
      <c r="AS167" s="286"/>
      <c r="AT167" s="44"/>
      <c r="AU167" s="45"/>
      <c r="AV167" s="268"/>
      <c r="AW167" s="269"/>
      <c r="AX167" s="269"/>
      <c r="AY167" s="270"/>
      <c r="AZ167" s="41"/>
      <c r="BA167" s="45"/>
      <c r="BB167" s="268"/>
      <c r="BC167" s="269"/>
      <c r="BD167" s="269"/>
      <c r="BE167" s="286"/>
      <c r="BF167" s="44"/>
      <c r="BG167" s="45"/>
      <c r="BH167" s="268"/>
      <c r="BI167" s="269"/>
      <c r="BJ167" s="269"/>
      <c r="BK167" s="270"/>
      <c r="BL167" s="41"/>
      <c r="BM167" s="45"/>
      <c r="BN167" s="283"/>
      <c r="BO167" s="269"/>
      <c r="BP167" s="269"/>
      <c r="BQ167" s="286"/>
      <c r="BR167" s="44"/>
      <c r="BS167" s="42"/>
      <c r="BT167" s="268"/>
      <c r="BU167" s="269"/>
      <c r="BV167" s="269"/>
      <c r="BW167" s="270"/>
      <c r="BX167" s="41"/>
      <c r="BY167" s="43"/>
      <c r="BZ167" s="283"/>
      <c r="CA167" s="269"/>
      <c r="CB167" s="269"/>
      <c r="CC167" s="270"/>
      <c r="CD167" s="41"/>
      <c r="CE167" s="45"/>
      <c r="CF167" s="17"/>
      <c r="CG167" s="18"/>
      <c r="CH167" s="18"/>
    </row>
    <row r="168" spans="1:86" ht="45" customHeight="1" x14ac:dyDescent="0.3">
      <c r="A168" s="462">
        <v>80</v>
      </c>
      <c r="B168" s="245" t="s">
        <v>37</v>
      </c>
      <c r="C168" s="464"/>
      <c r="D168" s="464"/>
      <c r="E168" s="466"/>
      <c r="F168" s="29"/>
      <c r="G168" s="30" t="s">
        <v>81</v>
      </c>
      <c r="H168" s="183">
        <f t="shared" si="74"/>
        <v>0</v>
      </c>
      <c r="I168" s="195">
        <f t="shared" si="75"/>
        <v>0</v>
      </c>
      <c r="J168" s="388"/>
      <c r="K168" s="249" t="s">
        <v>33</v>
      </c>
      <c r="L168" s="268"/>
      <c r="M168" s="269"/>
      <c r="N168" s="269"/>
      <c r="O168" s="270"/>
      <c r="P168" s="46">
        <v>0</v>
      </c>
      <c r="Q168" s="253"/>
      <c r="R168" s="284"/>
      <c r="S168" s="272"/>
      <c r="T168" s="269"/>
      <c r="U168" s="270"/>
      <c r="V168" s="46"/>
      <c r="W168" s="37"/>
      <c r="X168" s="268"/>
      <c r="Y168" s="269"/>
      <c r="Z168" s="269"/>
      <c r="AA168" s="270"/>
      <c r="AB168" s="46"/>
      <c r="AC168" s="38"/>
      <c r="AD168" s="283"/>
      <c r="AE168" s="269"/>
      <c r="AF168" s="269"/>
      <c r="AG168" s="269"/>
      <c r="AH168" s="49"/>
      <c r="AI168" s="37"/>
      <c r="AJ168" s="268"/>
      <c r="AK168" s="269"/>
      <c r="AL168" s="269"/>
      <c r="AM168" s="270"/>
      <c r="AN168" s="46"/>
      <c r="AO168" s="40"/>
      <c r="AP168" s="268"/>
      <c r="AQ168" s="269"/>
      <c r="AR168" s="269"/>
      <c r="AS168" s="269"/>
      <c r="AT168" s="49"/>
      <c r="AU168" s="40"/>
      <c r="AV168" s="268"/>
      <c r="AW168" s="269"/>
      <c r="AX168" s="269"/>
      <c r="AY168" s="270"/>
      <c r="AZ168" s="46"/>
      <c r="BA168" s="40"/>
      <c r="BB168" s="268"/>
      <c r="BC168" s="269"/>
      <c r="BD168" s="269"/>
      <c r="BE168" s="269"/>
      <c r="BF168" s="49"/>
      <c r="BG168" s="40"/>
      <c r="BH168" s="268"/>
      <c r="BI168" s="269"/>
      <c r="BJ168" s="269"/>
      <c r="BK168" s="270"/>
      <c r="BL168" s="46"/>
      <c r="BM168" s="40"/>
      <c r="BN168" s="283"/>
      <c r="BO168" s="269"/>
      <c r="BP168" s="269"/>
      <c r="BQ168" s="286"/>
      <c r="BR168" s="49"/>
      <c r="BS168" s="37"/>
      <c r="BT168" s="268"/>
      <c r="BU168" s="269"/>
      <c r="BV168" s="269"/>
      <c r="BW168" s="270"/>
      <c r="BX168" s="46"/>
      <c r="BY168" s="38"/>
      <c r="BZ168" s="283"/>
      <c r="CA168" s="269"/>
      <c r="CB168" s="269"/>
      <c r="CC168" s="270"/>
      <c r="CD168" s="46"/>
      <c r="CE168" s="40"/>
      <c r="CF168" s="17"/>
      <c r="CG168" s="18"/>
      <c r="CH168" s="18"/>
    </row>
    <row r="169" spans="1:86" ht="45" customHeight="1" x14ac:dyDescent="0.3">
      <c r="A169" s="462"/>
      <c r="B169" s="245" t="str">
        <f>+B168</f>
        <v>EP</v>
      </c>
      <c r="C169" s="464"/>
      <c r="D169" s="464"/>
      <c r="E169" s="466"/>
      <c r="F169" s="29"/>
      <c r="G169" s="30" t="str">
        <f t="shared" ref="G169" si="88">+G168</f>
        <v>1.1.3.2</v>
      </c>
      <c r="H169" s="182">
        <f t="shared" si="74"/>
        <v>0</v>
      </c>
      <c r="I169" s="196">
        <f t="shared" si="75"/>
        <v>0</v>
      </c>
      <c r="J169" s="389"/>
      <c r="K169" s="248" t="s">
        <v>34</v>
      </c>
      <c r="L169" s="268"/>
      <c r="M169" s="269"/>
      <c r="N169" s="269"/>
      <c r="O169" s="270"/>
      <c r="P169" s="41">
        <v>0</v>
      </c>
      <c r="Q169" s="254"/>
      <c r="R169" s="283"/>
      <c r="S169" s="269"/>
      <c r="T169" s="269"/>
      <c r="U169" s="270"/>
      <c r="V169" s="41"/>
      <c r="W169" s="42"/>
      <c r="X169" s="268"/>
      <c r="Y169" s="269"/>
      <c r="Z169" s="269"/>
      <c r="AA169" s="270"/>
      <c r="AB169" s="41"/>
      <c r="AC169" s="43"/>
      <c r="AD169" s="283"/>
      <c r="AE169" s="269"/>
      <c r="AF169" s="269"/>
      <c r="AG169" s="286"/>
      <c r="AH169" s="44"/>
      <c r="AI169" s="42"/>
      <c r="AJ169" s="268"/>
      <c r="AK169" s="269"/>
      <c r="AL169" s="269"/>
      <c r="AM169" s="270"/>
      <c r="AN169" s="41"/>
      <c r="AO169" s="45"/>
      <c r="AP169" s="268"/>
      <c r="AQ169" s="269"/>
      <c r="AR169" s="269"/>
      <c r="AS169" s="286"/>
      <c r="AT169" s="44"/>
      <c r="AU169" s="45"/>
      <c r="AV169" s="268"/>
      <c r="AW169" s="269"/>
      <c r="AX169" s="269"/>
      <c r="AY169" s="270"/>
      <c r="AZ169" s="41"/>
      <c r="BA169" s="45"/>
      <c r="BB169" s="268"/>
      <c r="BC169" s="269"/>
      <c r="BD169" s="269"/>
      <c r="BE169" s="286"/>
      <c r="BF169" s="44"/>
      <c r="BG169" s="45"/>
      <c r="BH169" s="268"/>
      <c r="BI169" s="269"/>
      <c r="BJ169" s="269"/>
      <c r="BK169" s="270"/>
      <c r="BL169" s="41"/>
      <c r="BM169" s="45"/>
      <c r="BN169" s="283"/>
      <c r="BO169" s="269"/>
      <c r="BP169" s="269"/>
      <c r="BQ169" s="286"/>
      <c r="BR169" s="44"/>
      <c r="BS169" s="42"/>
      <c r="BT169" s="268"/>
      <c r="BU169" s="269"/>
      <c r="BV169" s="269"/>
      <c r="BW169" s="270"/>
      <c r="BX169" s="41"/>
      <c r="BY169" s="43"/>
      <c r="BZ169" s="283"/>
      <c r="CA169" s="269"/>
      <c r="CB169" s="269"/>
      <c r="CC169" s="270"/>
      <c r="CD169" s="41"/>
      <c r="CE169" s="45"/>
      <c r="CF169" s="17"/>
      <c r="CG169" s="18"/>
      <c r="CH169" s="18"/>
    </row>
    <row r="170" spans="1:86" ht="41.25" customHeight="1" x14ac:dyDescent="0.3">
      <c r="A170" s="462">
        <v>81</v>
      </c>
      <c r="B170" s="245" t="s">
        <v>39</v>
      </c>
      <c r="C170" s="464"/>
      <c r="D170" s="464"/>
      <c r="E170" s="466"/>
      <c r="F170" s="29"/>
      <c r="G170" s="30" t="s">
        <v>85</v>
      </c>
      <c r="H170" s="183">
        <f t="shared" si="74"/>
        <v>0</v>
      </c>
      <c r="I170" s="195">
        <f t="shared" si="75"/>
        <v>0</v>
      </c>
      <c r="J170" s="388"/>
      <c r="K170" s="249" t="s">
        <v>33</v>
      </c>
      <c r="L170" s="268"/>
      <c r="M170" s="269"/>
      <c r="N170" s="269"/>
      <c r="O170" s="270"/>
      <c r="P170" s="46">
        <v>0</v>
      </c>
      <c r="Q170" s="253"/>
      <c r="R170" s="283"/>
      <c r="S170" s="269"/>
      <c r="T170" s="269"/>
      <c r="U170" s="270"/>
      <c r="V170" s="46"/>
      <c r="W170" s="37"/>
      <c r="X170" s="268"/>
      <c r="Y170" s="269"/>
      <c r="Z170" s="269"/>
      <c r="AA170" s="270"/>
      <c r="AB170" s="46"/>
      <c r="AC170" s="38"/>
      <c r="AD170" s="283"/>
      <c r="AE170" s="269"/>
      <c r="AF170" s="269"/>
      <c r="AG170" s="286"/>
      <c r="AH170" s="49"/>
      <c r="AI170" s="37"/>
      <c r="AJ170" s="268"/>
      <c r="AK170" s="269"/>
      <c r="AL170" s="269"/>
      <c r="AM170" s="270"/>
      <c r="AN170" s="46"/>
      <c r="AO170" s="40"/>
      <c r="AP170" s="268"/>
      <c r="AQ170" s="269"/>
      <c r="AR170" s="269"/>
      <c r="AS170" s="286"/>
      <c r="AT170" s="49"/>
      <c r="AU170" s="40"/>
      <c r="AV170" s="268"/>
      <c r="AW170" s="269"/>
      <c r="AX170" s="269"/>
      <c r="AY170" s="270"/>
      <c r="AZ170" s="46"/>
      <c r="BA170" s="40"/>
      <c r="BB170" s="268"/>
      <c r="BC170" s="269"/>
      <c r="BD170" s="269"/>
      <c r="BE170" s="286"/>
      <c r="BF170" s="49"/>
      <c r="BG170" s="40"/>
      <c r="BH170" s="268"/>
      <c r="BI170" s="269"/>
      <c r="BJ170" s="269"/>
      <c r="BK170" s="270"/>
      <c r="BL170" s="46"/>
      <c r="BM170" s="40"/>
      <c r="BN170" s="283"/>
      <c r="BO170" s="269"/>
      <c r="BP170" s="269"/>
      <c r="BQ170" s="286"/>
      <c r="BR170" s="49"/>
      <c r="BS170" s="37"/>
      <c r="BT170" s="268"/>
      <c r="BU170" s="269"/>
      <c r="BV170" s="269"/>
      <c r="BW170" s="270"/>
      <c r="BX170" s="46"/>
      <c r="BY170" s="38"/>
      <c r="BZ170" s="283"/>
      <c r="CA170" s="269"/>
      <c r="CB170" s="269"/>
      <c r="CC170" s="270"/>
      <c r="CD170" s="46"/>
      <c r="CE170" s="40"/>
      <c r="CF170" s="17"/>
      <c r="CG170" s="18"/>
      <c r="CH170" s="18"/>
    </row>
    <row r="171" spans="1:86" ht="41.25" customHeight="1" x14ac:dyDescent="0.3">
      <c r="A171" s="462"/>
      <c r="B171" s="245" t="str">
        <f>+B170</f>
        <v>LE</v>
      </c>
      <c r="C171" s="464"/>
      <c r="D171" s="464"/>
      <c r="E171" s="466"/>
      <c r="F171" s="29"/>
      <c r="G171" s="30" t="str">
        <f t="shared" ref="G171" si="89">+G170</f>
        <v>1.1.3.5</v>
      </c>
      <c r="H171" s="182">
        <f t="shared" si="74"/>
        <v>0</v>
      </c>
      <c r="I171" s="196">
        <f t="shared" si="75"/>
        <v>0</v>
      </c>
      <c r="J171" s="389"/>
      <c r="K171" s="248" t="s">
        <v>34</v>
      </c>
      <c r="L171" s="268"/>
      <c r="M171" s="269"/>
      <c r="N171" s="269"/>
      <c r="O171" s="270"/>
      <c r="P171" s="41">
        <v>0</v>
      </c>
      <c r="Q171" s="254"/>
      <c r="R171" s="283"/>
      <c r="S171" s="269"/>
      <c r="T171" s="269"/>
      <c r="U171" s="270"/>
      <c r="V171" s="41"/>
      <c r="W171" s="42"/>
      <c r="X171" s="268"/>
      <c r="Y171" s="269"/>
      <c r="Z171" s="269"/>
      <c r="AA171" s="270"/>
      <c r="AB171" s="41"/>
      <c r="AC171" s="43"/>
      <c r="AD171" s="283"/>
      <c r="AE171" s="269"/>
      <c r="AF171" s="269"/>
      <c r="AG171" s="286"/>
      <c r="AH171" s="44"/>
      <c r="AI171" s="42"/>
      <c r="AJ171" s="268"/>
      <c r="AK171" s="269"/>
      <c r="AL171" s="269"/>
      <c r="AM171" s="270"/>
      <c r="AN171" s="41"/>
      <c r="AO171" s="45"/>
      <c r="AP171" s="268"/>
      <c r="AQ171" s="269"/>
      <c r="AR171" s="269"/>
      <c r="AS171" s="286"/>
      <c r="AT171" s="44"/>
      <c r="AU171" s="45"/>
      <c r="AV171" s="268"/>
      <c r="AW171" s="269"/>
      <c r="AX171" s="269"/>
      <c r="AY171" s="270"/>
      <c r="AZ171" s="41"/>
      <c r="BA171" s="45"/>
      <c r="BB171" s="268"/>
      <c r="BC171" s="269"/>
      <c r="BD171" s="269"/>
      <c r="BE171" s="286"/>
      <c r="BF171" s="44"/>
      <c r="BG171" s="45"/>
      <c r="BH171" s="268"/>
      <c r="BI171" s="269"/>
      <c r="BJ171" s="269"/>
      <c r="BK171" s="270"/>
      <c r="BL171" s="41"/>
      <c r="BM171" s="45"/>
      <c r="BN171" s="283"/>
      <c r="BO171" s="269"/>
      <c r="BP171" s="269"/>
      <c r="BQ171" s="286"/>
      <c r="BR171" s="44"/>
      <c r="BS171" s="42"/>
      <c r="BT171" s="268"/>
      <c r="BU171" s="269"/>
      <c r="BV171" s="269"/>
      <c r="BW171" s="270"/>
      <c r="BX171" s="41"/>
      <c r="BY171" s="43"/>
      <c r="BZ171" s="283"/>
      <c r="CA171" s="269"/>
      <c r="CB171" s="269"/>
      <c r="CC171" s="270"/>
      <c r="CD171" s="41"/>
      <c r="CE171" s="45"/>
      <c r="CF171" s="17"/>
      <c r="CG171" s="18"/>
      <c r="CH171" s="18"/>
    </row>
    <row r="172" spans="1:86" ht="37.5" customHeight="1" x14ac:dyDescent="0.3">
      <c r="A172" s="462">
        <v>82</v>
      </c>
      <c r="B172" s="245" t="s">
        <v>39</v>
      </c>
      <c r="C172" s="464"/>
      <c r="D172" s="464"/>
      <c r="E172" s="466"/>
      <c r="F172" s="29"/>
      <c r="G172" s="30" t="s">
        <v>85</v>
      </c>
      <c r="H172" s="183">
        <f t="shared" si="74"/>
        <v>0</v>
      </c>
      <c r="I172" s="195">
        <f t="shared" si="75"/>
        <v>0</v>
      </c>
      <c r="J172" s="388"/>
      <c r="K172" s="249" t="s">
        <v>33</v>
      </c>
      <c r="L172" s="268"/>
      <c r="M172" s="269"/>
      <c r="N172" s="269"/>
      <c r="O172" s="270"/>
      <c r="P172" s="46">
        <v>0</v>
      </c>
      <c r="Q172" s="253"/>
      <c r="R172" s="283"/>
      <c r="S172" s="269"/>
      <c r="T172" s="269"/>
      <c r="U172" s="270"/>
      <c r="V172" s="46"/>
      <c r="W172" s="37"/>
      <c r="X172" s="268"/>
      <c r="Y172" s="269"/>
      <c r="Z172" s="269"/>
      <c r="AA172" s="270"/>
      <c r="AB172" s="46"/>
      <c r="AC172" s="38"/>
      <c r="AD172" s="283"/>
      <c r="AE172" s="269"/>
      <c r="AF172" s="269"/>
      <c r="AG172" s="286"/>
      <c r="AH172" s="49"/>
      <c r="AI172" s="37"/>
      <c r="AJ172" s="268"/>
      <c r="AK172" s="269"/>
      <c r="AL172" s="269"/>
      <c r="AM172" s="270"/>
      <c r="AN172" s="46"/>
      <c r="AO172" s="40"/>
      <c r="AP172" s="268"/>
      <c r="AQ172" s="269"/>
      <c r="AR172" s="269"/>
      <c r="AS172" s="286"/>
      <c r="AT172" s="49"/>
      <c r="AU172" s="40"/>
      <c r="AV172" s="268"/>
      <c r="AW172" s="269"/>
      <c r="AX172" s="269"/>
      <c r="AY172" s="270"/>
      <c r="AZ172" s="46"/>
      <c r="BA172" s="40"/>
      <c r="BB172" s="268"/>
      <c r="BC172" s="269"/>
      <c r="BD172" s="269"/>
      <c r="BE172" s="286"/>
      <c r="BF172" s="49"/>
      <c r="BG172" s="40"/>
      <c r="BH172" s="268"/>
      <c r="BI172" s="269"/>
      <c r="BJ172" s="269"/>
      <c r="BK172" s="270"/>
      <c r="BL172" s="46"/>
      <c r="BM172" s="40"/>
      <c r="BN172" s="283"/>
      <c r="BO172" s="269"/>
      <c r="BP172" s="269"/>
      <c r="BQ172" s="286"/>
      <c r="BR172" s="49"/>
      <c r="BS172" s="37"/>
      <c r="BT172" s="268"/>
      <c r="BU172" s="269"/>
      <c r="BV172" s="269"/>
      <c r="BW172" s="270"/>
      <c r="BX172" s="46"/>
      <c r="BY172" s="38"/>
      <c r="BZ172" s="283"/>
      <c r="CA172" s="269"/>
      <c r="CB172" s="269"/>
      <c r="CC172" s="270"/>
      <c r="CD172" s="46"/>
      <c r="CE172" s="40"/>
      <c r="CF172" s="17"/>
      <c r="CG172" s="18"/>
      <c r="CH172" s="18"/>
    </row>
    <row r="173" spans="1:86" ht="37.5" customHeight="1" x14ac:dyDescent="0.3">
      <c r="A173" s="462"/>
      <c r="B173" s="245" t="str">
        <f>+B172</f>
        <v>LE</v>
      </c>
      <c r="C173" s="464"/>
      <c r="D173" s="464"/>
      <c r="E173" s="466"/>
      <c r="F173" s="29"/>
      <c r="G173" s="30" t="str">
        <f t="shared" ref="G173" si="90">+G172</f>
        <v>1.1.3.5</v>
      </c>
      <c r="H173" s="182">
        <f t="shared" si="74"/>
        <v>0</v>
      </c>
      <c r="I173" s="196">
        <f t="shared" si="75"/>
        <v>0</v>
      </c>
      <c r="J173" s="389"/>
      <c r="K173" s="248" t="s">
        <v>34</v>
      </c>
      <c r="L173" s="268"/>
      <c r="M173" s="269"/>
      <c r="N173" s="269"/>
      <c r="O173" s="270"/>
      <c r="P173" s="41">
        <v>0</v>
      </c>
      <c r="Q173" s="254"/>
      <c r="R173" s="283"/>
      <c r="S173" s="269"/>
      <c r="T173" s="269"/>
      <c r="U173" s="270"/>
      <c r="V173" s="41"/>
      <c r="W173" s="42"/>
      <c r="X173" s="268"/>
      <c r="Y173" s="269"/>
      <c r="Z173" s="269"/>
      <c r="AA173" s="270"/>
      <c r="AB173" s="41"/>
      <c r="AC173" s="43"/>
      <c r="AD173" s="283"/>
      <c r="AE173" s="269"/>
      <c r="AF173" s="269"/>
      <c r="AG173" s="286"/>
      <c r="AH173" s="44"/>
      <c r="AI173" s="42"/>
      <c r="AJ173" s="268"/>
      <c r="AK173" s="269"/>
      <c r="AL173" s="269"/>
      <c r="AM173" s="270"/>
      <c r="AN173" s="41"/>
      <c r="AO173" s="45"/>
      <c r="AP173" s="268"/>
      <c r="AQ173" s="269"/>
      <c r="AR173" s="269"/>
      <c r="AS173" s="286"/>
      <c r="AT173" s="44"/>
      <c r="AU173" s="45"/>
      <c r="AV173" s="268"/>
      <c r="AW173" s="269"/>
      <c r="AX173" s="269"/>
      <c r="AY173" s="270"/>
      <c r="AZ173" s="41"/>
      <c r="BA173" s="45"/>
      <c r="BB173" s="268"/>
      <c r="BC173" s="269"/>
      <c r="BD173" s="269"/>
      <c r="BE173" s="286"/>
      <c r="BF173" s="44"/>
      <c r="BG173" s="45"/>
      <c r="BH173" s="268"/>
      <c r="BI173" s="269"/>
      <c r="BJ173" s="269"/>
      <c r="BK173" s="270"/>
      <c r="BL173" s="41"/>
      <c r="BM173" s="45"/>
      <c r="BN173" s="283"/>
      <c r="BO173" s="269"/>
      <c r="BP173" s="269"/>
      <c r="BQ173" s="286"/>
      <c r="BR173" s="44"/>
      <c r="BS173" s="42"/>
      <c r="BT173" s="268"/>
      <c r="BU173" s="269"/>
      <c r="BV173" s="269"/>
      <c r="BW173" s="270"/>
      <c r="BX173" s="41"/>
      <c r="BY173" s="43"/>
      <c r="BZ173" s="283"/>
      <c r="CA173" s="269"/>
      <c r="CB173" s="269"/>
      <c r="CC173" s="270"/>
      <c r="CD173" s="41"/>
      <c r="CE173" s="45"/>
      <c r="CF173" s="17"/>
      <c r="CG173" s="18"/>
      <c r="CH173" s="18"/>
    </row>
    <row r="174" spans="1:86" ht="67.5" customHeight="1" x14ac:dyDescent="0.3">
      <c r="A174" s="462">
        <v>83</v>
      </c>
      <c r="B174" s="245" t="s">
        <v>35</v>
      </c>
      <c r="C174" s="464"/>
      <c r="D174" s="464"/>
      <c r="E174" s="466"/>
      <c r="F174" s="29"/>
      <c r="G174" s="30" t="s">
        <v>80</v>
      </c>
      <c r="H174" s="183">
        <f t="shared" si="74"/>
        <v>0</v>
      </c>
      <c r="I174" s="195">
        <f t="shared" si="75"/>
        <v>0</v>
      </c>
      <c r="J174" s="388"/>
      <c r="K174" s="249" t="s">
        <v>33</v>
      </c>
      <c r="L174" s="268"/>
      <c r="M174" s="269"/>
      <c r="N174" s="269"/>
      <c r="O174" s="270"/>
      <c r="P174" s="46">
        <v>0</v>
      </c>
      <c r="Q174" s="253"/>
      <c r="R174" s="284"/>
      <c r="S174" s="272"/>
      <c r="T174" s="272"/>
      <c r="U174" s="273"/>
      <c r="V174" s="46"/>
      <c r="W174" s="37"/>
      <c r="X174" s="271"/>
      <c r="Y174" s="272"/>
      <c r="Z174" s="272"/>
      <c r="AA174" s="270"/>
      <c r="AB174" s="46"/>
      <c r="AC174" s="38"/>
      <c r="AD174" s="283"/>
      <c r="AE174" s="269"/>
      <c r="AF174" s="269"/>
      <c r="AG174" s="286"/>
      <c r="AH174" s="49"/>
      <c r="AI174" s="37"/>
      <c r="AJ174" s="268"/>
      <c r="AK174" s="269"/>
      <c r="AL174" s="269"/>
      <c r="AM174" s="270"/>
      <c r="AN174" s="46"/>
      <c r="AO174" s="40"/>
      <c r="AP174" s="268"/>
      <c r="AQ174" s="269"/>
      <c r="AR174" s="269"/>
      <c r="AS174" s="286"/>
      <c r="AT174" s="49"/>
      <c r="AU174" s="40"/>
      <c r="AV174" s="268"/>
      <c r="AW174" s="269"/>
      <c r="AX174" s="269"/>
      <c r="AY174" s="270"/>
      <c r="AZ174" s="46"/>
      <c r="BA174" s="40"/>
      <c r="BB174" s="268"/>
      <c r="BC174" s="269"/>
      <c r="BD174" s="269"/>
      <c r="BE174" s="286"/>
      <c r="BF174" s="49"/>
      <c r="BG174" s="40"/>
      <c r="BH174" s="268"/>
      <c r="BI174" s="269"/>
      <c r="BJ174" s="269"/>
      <c r="BK174" s="270"/>
      <c r="BL174" s="46"/>
      <c r="BM174" s="40"/>
      <c r="BN174" s="283"/>
      <c r="BO174" s="269"/>
      <c r="BP174" s="269"/>
      <c r="BQ174" s="286"/>
      <c r="BR174" s="49"/>
      <c r="BS174" s="37"/>
      <c r="BT174" s="268"/>
      <c r="BU174" s="269"/>
      <c r="BV174" s="269"/>
      <c r="BW174" s="270"/>
      <c r="BX174" s="46"/>
      <c r="BY174" s="38"/>
      <c r="BZ174" s="283"/>
      <c r="CA174" s="269"/>
      <c r="CB174" s="269"/>
      <c r="CC174" s="270"/>
      <c r="CD174" s="46"/>
      <c r="CE174" s="40"/>
      <c r="CF174" s="17"/>
      <c r="CG174" s="18"/>
      <c r="CH174" s="18"/>
    </row>
    <row r="175" spans="1:86" ht="67.5" customHeight="1" x14ac:dyDescent="0.3">
      <c r="A175" s="462"/>
      <c r="B175" s="245" t="str">
        <f>+B174</f>
        <v>ARL</v>
      </c>
      <c r="C175" s="464"/>
      <c r="D175" s="464"/>
      <c r="E175" s="466"/>
      <c r="F175" s="29"/>
      <c r="G175" s="30" t="str">
        <f t="shared" ref="G175" si="91">+G174</f>
        <v>1.1.3.1</v>
      </c>
      <c r="H175" s="182">
        <f t="shared" si="74"/>
        <v>0</v>
      </c>
      <c r="I175" s="196">
        <f t="shared" si="75"/>
        <v>0</v>
      </c>
      <c r="J175" s="389"/>
      <c r="K175" s="248" t="s">
        <v>34</v>
      </c>
      <c r="L175" s="268"/>
      <c r="M175" s="269"/>
      <c r="N175" s="269"/>
      <c r="O175" s="270"/>
      <c r="P175" s="41">
        <v>0</v>
      </c>
      <c r="Q175" s="254"/>
      <c r="R175" s="283"/>
      <c r="S175" s="269"/>
      <c r="T175" s="269"/>
      <c r="U175" s="270"/>
      <c r="V175" s="41"/>
      <c r="W175" s="42"/>
      <c r="X175" s="268"/>
      <c r="Y175" s="269"/>
      <c r="Z175" s="269"/>
      <c r="AA175" s="270"/>
      <c r="AB175" s="41"/>
      <c r="AC175" s="43"/>
      <c r="AD175" s="283"/>
      <c r="AE175" s="269"/>
      <c r="AF175" s="269"/>
      <c r="AG175" s="286"/>
      <c r="AH175" s="44"/>
      <c r="AI175" s="42"/>
      <c r="AJ175" s="268"/>
      <c r="AK175" s="269"/>
      <c r="AL175" s="269"/>
      <c r="AM175" s="270"/>
      <c r="AN175" s="41"/>
      <c r="AO175" s="45"/>
      <c r="AP175" s="268"/>
      <c r="AQ175" s="269"/>
      <c r="AR175" s="269"/>
      <c r="AS175" s="286"/>
      <c r="AT175" s="44"/>
      <c r="AU175" s="45"/>
      <c r="AV175" s="268"/>
      <c r="AW175" s="269"/>
      <c r="AX175" s="269"/>
      <c r="AY175" s="270"/>
      <c r="AZ175" s="41"/>
      <c r="BA175" s="45"/>
      <c r="BB175" s="268"/>
      <c r="BC175" s="269"/>
      <c r="BD175" s="269"/>
      <c r="BE175" s="286"/>
      <c r="BF175" s="44"/>
      <c r="BG175" s="45"/>
      <c r="BH175" s="268"/>
      <c r="BI175" s="269"/>
      <c r="BJ175" s="269"/>
      <c r="BK175" s="270"/>
      <c r="BL175" s="41"/>
      <c r="BM175" s="45"/>
      <c r="BN175" s="283"/>
      <c r="BO175" s="269"/>
      <c r="BP175" s="269"/>
      <c r="BQ175" s="286"/>
      <c r="BR175" s="44"/>
      <c r="BS175" s="42"/>
      <c r="BT175" s="268"/>
      <c r="BU175" s="269"/>
      <c r="BV175" s="269"/>
      <c r="BW175" s="270"/>
      <c r="BX175" s="41"/>
      <c r="BY175" s="43"/>
      <c r="BZ175" s="283"/>
      <c r="CA175" s="269"/>
      <c r="CB175" s="269"/>
      <c r="CC175" s="270"/>
      <c r="CD175" s="41"/>
      <c r="CE175" s="45"/>
      <c r="CF175" s="17"/>
      <c r="CG175" s="18"/>
      <c r="CH175" s="18"/>
    </row>
    <row r="176" spans="1:86" ht="63.75" customHeight="1" x14ac:dyDescent="0.3">
      <c r="A176" s="462">
        <v>84</v>
      </c>
      <c r="B176" s="245" t="s">
        <v>35</v>
      </c>
      <c r="C176" s="464"/>
      <c r="D176" s="464"/>
      <c r="E176" s="466"/>
      <c r="F176" s="29"/>
      <c r="G176" s="30" t="s">
        <v>80</v>
      </c>
      <c r="H176" s="183">
        <f t="shared" si="74"/>
        <v>0</v>
      </c>
      <c r="I176" s="195">
        <f t="shared" si="75"/>
        <v>0</v>
      </c>
      <c r="J176" s="388"/>
      <c r="K176" s="249" t="s">
        <v>33</v>
      </c>
      <c r="L176" s="268"/>
      <c r="M176" s="269"/>
      <c r="N176" s="269"/>
      <c r="O176" s="270"/>
      <c r="P176" s="46">
        <v>0</v>
      </c>
      <c r="Q176" s="253"/>
      <c r="R176" s="283"/>
      <c r="S176" s="269"/>
      <c r="T176" s="269"/>
      <c r="U176" s="270"/>
      <c r="V176" s="46"/>
      <c r="W176" s="37"/>
      <c r="X176" s="268"/>
      <c r="Y176" s="269"/>
      <c r="Z176" s="269"/>
      <c r="AA176" s="270"/>
      <c r="AB176" s="46"/>
      <c r="AC176" s="38"/>
      <c r="AD176" s="283"/>
      <c r="AE176" s="269"/>
      <c r="AF176" s="269"/>
      <c r="AG176" s="286"/>
      <c r="AH176" s="49"/>
      <c r="AI176" s="37"/>
      <c r="AJ176" s="268"/>
      <c r="AK176" s="269"/>
      <c r="AL176" s="269"/>
      <c r="AM176" s="270"/>
      <c r="AN176" s="46"/>
      <c r="AO176" s="40"/>
      <c r="AP176" s="268"/>
      <c r="AQ176" s="269"/>
      <c r="AR176" s="269"/>
      <c r="AS176" s="286"/>
      <c r="AT176" s="49"/>
      <c r="AU176" s="40"/>
      <c r="AV176" s="268"/>
      <c r="AW176" s="269"/>
      <c r="AX176" s="269"/>
      <c r="AY176" s="270"/>
      <c r="AZ176" s="46"/>
      <c r="BA176" s="40"/>
      <c r="BB176" s="268"/>
      <c r="BC176" s="269"/>
      <c r="BD176" s="269"/>
      <c r="BE176" s="286"/>
      <c r="BF176" s="49"/>
      <c r="BG176" s="40"/>
      <c r="BH176" s="268"/>
      <c r="BI176" s="269"/>
      <c r="BJ176" s="269"/>
      <c r="BK176" s="270"/>
      <c r="BL176" s="46"/>
      <c r="BM176" s="40"/>
      <c r="BN176" s="283"/>
      <c r="BO176" s="269"/>
      <c r="BP176" s="269"/>
      <c r="BQ176" s="286"/>
      <c r="BR176" s="49"/>
      <c r="BS176" s="37"/>
      <c r="BT176" s="268"/>
      <c r="BU176" s="269"/>
      <c r="BV176" s="269"/>
      <c r="BW176" s="270"/>
      <c r="BX176" s="46"/>
      <c r="BY176" s="38"/>
      <c r="BZ176" s="283"/>
      <c r="CA176" s="269"/>
      <c r="CB176" s="269"/>
      <c r="CC176" s="270"/>
      <c r="CD176" s="46"/>
      <c r="CE176" s="40"/>
      <c r="CF176" s="17"/>
      <c r="CG176" s="18"/>
      <c r="CH176" s="18"/>
    </row>
    <row r="177" spans="1:86" ht="69" customHeight="1" x14ac:dyDescent="0.3">
      <c r="A177" s="462"/>
      <c r="B177" s="245" t="str">
        <f>+B176</f>
        <v>ARL</v>
      </c>
      <c r="C177" s="464"/>
      <c r="D177" s="464"/>
      <c r="E177" s="466"/>
      <c r="F177" s="29"/>
      <c r="G177" s="30" t="str">
        <f t="shared" ref="G177" si="92">+G176</f>
        <v>1.1.3.1</v>
      </c>
      <c r="H177" s="182">
        <f t="shared" si="74"/>
        <v>0</v>
      </c>
      <c r="I177" s="196">
        <f t="shared" si="75"/>
        <v>0</v>
      </c>
      <c r="J177" s="389"/>
      <c r="K177" s="248" t="s">
        <v>34</v>
      </c>
      <c r="L177" s="268"/>
      <c r="M177" s="269"/>
      <c r="N177" s="269"/>
      <c r="O177" s="270"/>
      <c r="P177" s="41">
        <v>0</v>
      </c>
      <c r="Q177" s="254"/>
      <c r="R177" s="294"/>
      <c r="S177" s="269"/>
      <c r="T177" s="269"/>
      <c r="U177" s="270"/>
      <c r="V177" s="41"/>
      <c r="W177" s="42"/>
      <c r="X177" s="268"/>
      <c r="Y177" s="269"/>
      <c r="Z177" s="269"/>
      <c r="AA177" s="270"/>
      <c r="AB177" s="41"/>
      <c r="AC177" s="43"/>
      <c r="AD177" s="283"/>
      <c r="AE177" s="269"/>
      <c r="AF177" s="269"/>
      <c r="AG177" s="286"/>
      <c r="AH177" s="44"/>
      <c r="AI177" s="42"/>
      <c r="AJ177" s="268"/>
      <c r="AK177" s="269"/>
      <c r="AL177" s="269"/>
      <c r="AM177" s="270"/>
      <c r="AN177" s="41"/>
      <c r="AO177" s="45"/>
      <c r="AP177" s="268"/>
      <c r="AQ177" s="269"/>
      <c r="AR177" s="269"/>
      <c r="AS177" s="286"/>
      <c r="AT177" s="44"/>
      <c r="AU177" s="45"/>
      <c r="AV177" s="268"/>
      <c r="AW177" s="269"/>
      <c r="AX177" s="269"/>
      <c r="AY177" s="270"/>
      <c r="AZ177" s="41"/>
      <c r="BA177" s="45"/>
      <c r="BB177" s="268"/>
      <c r="BC177" s="269"/>
      <c r="BD177" s="269"/>
      <c r="BE177" s="286"/>
      <c r="BF177" s="44"/>
      <c r="BG177" s="45"/>
      <c r="BH177" s="268"/>
      <c r="BI177" s="269"/>
      <c r="BJ177" s="269"/>
      <c r="BK177" s="270"/>
      <c r="BL177" s="41"/>
      <c r="BM177" s="45"/>
      <c r="BN177" s="283"/>
      <c r="BO177" s="269"/>
      <c r="BP177" s="269"/>
      <c r="BQ177" s="286"/>
      <c r="BR177" s="44"/>
      <c r="BS177" s="42"/>
      <c r="BT177" s="268"/>
      <c r="BU177" s="269"/>
      <c r="BV177" s="269"/>
      <c r="BW177" s="270"/>
      <c r="BX177" s="41"/>
      <c r="BY177" s="43"/>
      <c r="BZ177" s="283"/>
      <c r="CA177" s="269"/>
      <c r="CB177" s="269"/>
      <c r="CC177" s="270"/>
      <c r="CD177" s="41"/>
      <c r="CE177" s="45"/>
      <c r="CF177" s="17"/>
      <c r="CG177" s="18"/>
      <c r="CH177" s="18"/>
    </row>
    <row r="178" spans="1:86" ht="51.75" customHeight="1" x14ac:dyDescent="0.3">
      <c r="A178" s="462">
        <v>85</v>
      </c>
      <c r="B178" s="245" t="s">
        <v>35</v>
      </c>
      <c r="C178" s="464"/>
      <c r="D178" s="464"/>
      <c r="E178" s="466"/>
      <c r="F178" s="29"/>
      <c r="G178" s="30" t="s">
        <v>80</v>
      </c>
      <c r="H178" s="183">
        <f t="shared" si="74"/>
        <v>0</v>
      </c>
      <c r="I178" s="195">
        <f t="shared" si="75"/>
        <v>0</v>
      </c>
      <c r="J178" s="388"/>
      <c r="K178" s="249" t="s">
        <v>33</v>
      </c>
      <c r="L178" s="268"/>
      <c r="M178" s="269"/>
      <c r="N178" s="269"/>
      <c r="O178" s="270"/>
      <c r="P178" s="46">
        <v>0</v>
      </c>
      <c r="Q178" s="253"/>
      <c r="R178" s="284"/>
      <c r="S178" s="269"/>
      <c r="T178" s="269"/>
      <c r="U178" s="270"/>
      <c r="V178" s="46"/>
      <c r="W178" s="37"/>
      <c r="X178" s="268"/>
      <c r="Y178" s="269"/>
      <c r="Z178" s="269"/>
      <c r="AA178" s="270"/>
      <c r="AB178" s="46"/>
      <c r="AC178" s="38"/>
      <c r="AD178" s="283"/>
      <c r="AE178" s="269"/>
      <c r="AF178" s="269"/>
      <c r="AG178" s="286"/>
      <c r="AH178" s="49"/>
      <c r="AI178" s="37"/>
      <c r="AJ178" s="268"/>
      <c r="AK178" s="269"/>
      <c r="AL178" s="269"/>
      <c r="AM178" s="270"/>
      <c r="AN178" s="46"/>
      <c r="AO178" s="40"/>
      <c r="AP178" s="268"/>
      <c r="AQ178" s="269"/>
      <c r="AR178" s="269"/>
      <c r="AS178" s="286"/>
      <c r="AT178" s="49"/>
      <c r="AU178" s="40"/>
      <c r="AV178" s="268"/>
      <c r="AW178" s="269"/>
      <c r="AX178" s="269"/>
      <c r="AY178" s="270"/>
      <c r="AZ178" s="46"/>
      <c r="BA178" s="40"/>
      <c r="BB178" s="268"/>
      <c r="BC178" s="269"/>
      <c r="BD178" s="269"/>
      <c r="BE178" s="286"/>
      <c r="BF178" s="49"/>
      <c r="BG178" s="40"/>
      <c r="BH178" s="268"/>
      <c r="BI178" s="269"/>
      <c r="BJ178" s="269"/>
      <c r="BK178" s="270"/>
      <c r="BL178" s="46"/>
      <c r="BM178" s="40"/>
      <c r="BN178" s="283"/>
      <c r="BO178" s="269"/>
      <c r="BP178" s="269"/>
      <c r="BQ178" s="286"/>
      <c r="BR178" s="49"/>
      <c r="BS178" s="37"/>
      <c r="BT178" s="268"/>
      <c r="BU178" s="269"/>
      <c r="BV178" s="269"/>
      <c r="BW178" s="270"/>
      <c r="BX178" s="46"/>
      <c r="BY178" s="38"/>
      <c r="BZ178" s="283"/>
      <c r="CA178" s="269"/>
      <c r="CB178" s="269"/>
      <c r="CC178" s="270"/>
      <c r="CD178" s="46"/>
      <c r="CE178" s="40"/>
      <c r="CF178" s="17"/>
      <c r="CG178" s="18"/>
      <c r="CH178" s="18"/>
    </row>
    <row r="179" spans="1:86" ht="51.75" customHeight="1" x14ac:dyDescent="0.3">
      <c r="A179" s="462"/>
      <c r="B179" s="245" t="str">
        <f>+B178</f>
        <v>ARL</v>
      </c>
      <c r="C179" s="464"/>
      <c r="D179" s="464"/>
      <c r="E179" s="466"/>
      <c r="F179" s="29"/>
      <c r="G179" s="30" t="str">
        <f t="shared" ref="G179" si="93">+G178</f>
        <v>1.1.3.1</v>
      </c>
      <c r="H179" s="182">
        <f t="shared" si="74"/>
        <v>0</v>
      </c>
      <c r="I179" s="196">
        <f t="shared" si="75"/>
        <v>0</v>
      </c>
      <c r="J179" s="389"/>
      <c r="K179" s="248" t="s">
        <v>34</v>
      </c>
      <c r="L179" s="278"/>
      <c r="M179" s="279"/>
      <c r="N179" s="279"/>
      <c r="O179" s="280"/>
      <c r="P179" s="383">
        <v>0</v>
      </c>
      <c r="Q179" s="384"/>
      <c r="R179" s="294"/>
      <c r="S179" s="279"/>
      <c r="T179" s="279"/>
      <c r="U179" s="280"/>
      <c r="V179" s="63"/>
      <c r="W179" s="62"/>
      <c r="X179" s="278"/>
      <c r="Y179" s="279"/>
      <c r="Z179" s="279"/>
      <c r="AA179" s="280"/>
      <c r="AB179" s="383"/>
      <c r="AC179" s="65"/>
      <c r="AD179" s="294"/>
      <c r="AE179" s="279"/>
      <c r="AF179" s="279"/>
      <c r="AG179" s="311"/>
      <c r="AH179" s="66"/>
      <c r="AI179" s="64"/>
      <c r="AJ179" s="278"/>
      <c r="AK179" s="279"/>
      <c r="AL179" s="279"/>
      <c r="AM179" s="280"/>
      <c r="AN179" s="63"/>
      <c r="AO179" s="62"/>
      <c r="AP179" s="278"/>
      <c r="AQ179" s="279"/>
      <c r="AR179" s="279"/>
      <c r="AS179" s="311"/>
      <c r="AT179" s="66"/>
      <c r="AU179" s="62"/>
      <c r="AV179" s="278"/>
      <c r="AW179" s="279"/>
      <c r="AX179" s="279"/>
      <c r="AY179" s="280"/>
      <c r="AZ179" s="63"/>
      <c r="BA179" s="62"/>
      <c r="BB179" s="278"/>
      <c r="BC179" s="279"/>
      <c r="BD179" s="279"/>
      <c r="BE179" s="311"/>
      <c r="BF179" s="66"/>
      <c r="BG179" s="62"/>
      <c r="BH179" s="278"/>
      <c r="BI179" s="279"/>
      <c r="BJ179" s="279"/>
      <c r="BK179" s="280"/>
      <c r="BL179" s="63"/>
      <c r="BM179" s="62"/>
      <c r="BN179" s="294"/>
      <c r="BO179" s="279"/>
      <c r="BP179" s="279"/>
      <c r="BQ179" s="311"/>
      <c r="BR179" s="66"/>
      <c r="BS179" s="64"/>
      <c r="BT179" s="278"/>
      <c r="BU179" s="279"/>
      <c r="BV179" s="279"/>
      <c r="BW179" s="280"/>
      <c r="BX179" s="63"/>
      <c r="BY179" s="65"/>
      <c r="BZ179" s="294"/>
      <c r="CA179" s="279"/>
      <c r="CB179" s="279"/>
      <c r="CC179" s="280"/>
      <c r="CD179" s="41"/>
      <c r="CE179" s="45"/>
      <c r="CF179" s="17"/>
      <c r="CG179" s="18"/>
      <c r="CH179" s="18"/>
    </row>
    <row r="180" spans="1:86" ht="63" customHeight="1" x14ac:dyDescent="0.3">
      <c r="A180" s="462">
        <v>86</v>
      </c>
      <c r="B180" s="245" t="s">
        <v>32</v>
      </c>
      <c r="C180" s="464"/>
      <c r="D180" s="464"/>
      <c r="E180" s="466"/>
      <c r="F180" s="29"/>
      <c r="G180" s="30" t="s">
        <v>80</v>
      </c>
      <c r="H180" s="183">
        <f t="shared" si="74"/>
        <v>0</v>
      </c>
      <c r="I180" s="195">
        <f t="shared" si="75"/>
        <v>0</v>
      </c>
      <c r="J180" s="388"/>
      <c r="K180" s="249" t="s">
        <v>33</v>
      </c>
      <c r="L180" s="271"/>
      <c r="M180" s="272"/>
      <c r="N180" s="272"/>
      <c r="O180" s="273"/>
      <c r="P180" s="46">
        <v>0</v>
      </c>
      <c r="Q180" s="255"/>
      <c r="R180" s="284"/>
      <c r="S180" s="272"/>
      <c r="T180" s="272"/>
      <c r="U180" s="273"/>
      <c r="V180" s="46"/>
      <c r="W180" s="47"/>
      <c r="X180" s="271"/>
      <c r="Y180" s="272"/>
      <c r="Z180" s="272"/>
      <c r="AA180" s="273"/>
      <c r="AB180" s="46"/>
      <c r="AC180" s="48"/>
      <c r="AD180" s="284"/>
      <c r="AE180" s="272"/>
      <c r="AF180" s="272"/>
      <c r="AG180" s="303"/>
      <c r="AH180" s="49"/>
      <c r="AI180" s="47"/>
      <c r="AJ180" s="271"/>
      <c r="AK180" s="272"/>
      <c r="AL180" s="272"/>
      <c r="AM180" s="273"/>
      <c r="AN180" s="46"/>
      <c r="AO180" s="50"/>
      <c r="AP180" s="271"/>
      <c r="AQ180" s="272"/>
      <c r="AR180" s="272"/>
      <c r="AS180" s="303"/>
      <c r="AT180" s="49"/>
      <c r="AU180" s="50"/>
      <c r="AV180" s="271"/>
      <c r="AW180" s="272"/>
      <c r="AX180" s="272"/>
      <c r="AY180" s="273"/>
      <c r="AZ180" s="46"/>
      <c r="BA180" s="50"/>
      <c r="BB180" s="271"/>
      <c r="BC180" s="272"/>
      <c r="BD180" s="272"/>
      <c r="BE180" s="303"/>
      <c r="BF180" s="49"/>
      <c r="BG180" s="50"/>
      <c r="BH180" s="271"/>
      <c r="BI180" s="272"/>
      <c r="BJ180" s="272"/>
      <c r="BK180" s="273"/>
      <c r="BL180" s="46"/>
      <c r="BM180" s="50"/>
      <c r="BN180" s="284"/>
      <c r="BO180" s="272"/>
      <c r="BP180" s="272"/>
      <c r="BQ180" s="303"/>
      <c r="BR180" s="49"/>
      <c r="BS180" s="47"/>
      <c r="BT180" s="271"/>
      <c r="BU180" s="272"/>
      <c r="BV180" s="272"/>
      <c r="BW180" s="273"/>
      <c r="BX180" s="46"/>
      <c r="BY180" s="48"/>
      <c r="BZ180" s="284"/>
      <c r="CA180" s="272"/>
      <c r="CB180" s="272"/>
      <c r="CC180" s="273"/>
      <c r="CD180" s="46"/>
      <c r="CE180" s="40"/>
      <c r="CF180" s="17"/>
      <c r="CG180" s="18"/>
      <c r="CH180" s="18"/>
    </row>
    <row r="181" spans="1:86" ht="63" customHeight="1" x14ac:dyDescent="0.3">
      <c r="A181" s="462"/>
      <c r="B181" s="245" t="str">
        <f>+B180</f>
        <v>EICI</v>
      </c>
      <c r="C181" s="464"/>
      <c r="D181" s="464"/>
      <c r="E181" s="466"/>
      <c r="F181" s="29"/>
      <c r="G181" s="30" t="str">
        <f t="shared" ref="G181" si="94">+G180</f>
        <v>1.1.3.1</v>
      </c>
      <c r="H181" s="182">
        <f t="shared" si="74"/>
        <v>0</v>
      </c>
      <c r="I181" s="196">
        <f t="shared" si="75"/>
        <v>0</v>
      </c>
      <c r="J181" s="389"/>
      <c r="K181" s="248" t="s">
        <v>34</v>
      </c>
      <c r="L181" s="268"/>
      <c r="M181" s="269"/>
      <c r="N181" s="269"/>
      <c r="O181" s="270"/>
      <c r="P181" s="41">
        <v>0</v>
      </c>
      <c r="Q181" s="254"/>
      <c r="R181" s="294"/>
      <c r="S181" s="269"/>
      <c r="T181" s="269"/>
      <c r="U181" s="270"/>
      <c r="V181" s="41"/>
      <c r="W181" s="42"/>
      <c r="X181" s="268"/>
      <c r="Y181" s="269"/>
      <c r="Z181" s="269"/>
      <c r="AA181" s="270"/>
      <c r="AB181" s="41"/>
      <c r="AC181" s="43"/>
      <c r="AD181" s="283"/>
      <c r="AE181" s="269"/>
      <c r="AF181" s="269"/>
      <c r="AG181" s="286"/>
      <c r="AH181" s="44"/>
      <c r="AI181" s="42"/>
      <c r="AJ181" s="268"/>
      <c r="AK181" s="269"/>
      <c r="AL181" s="269"/>
      <c r="AM181" s="270"/>
      <c r="AN181" s="41"/>
      <c r="AO181" s="45"/>
      <c r="AP181" s="268"/>
      <c r="AQ181" s="269"/>
      <c r="AR181" s="269"/>
      <c r="AS181" s="286"/>
      <c r="AT181" s="44"/>
      <c r="AU181" s="45"/>
      <c r="AV181" s="268"/>
      <c r="AW181" s="269"/>
      <c r="AX181" s="269"/>
      <c r="AY181" s="270"/>
      <c r="AZ181" s="41"/>
      <c r="BA181" s="45"/>
      <c r="BB181" s="268"/>
      <c r="BC181" s="269"/>
      <c r="BD181" s="269"/>
      <c r="BE181" s="286"/>
      <c r="BF181" s="44"/>
      <c r="BG181" s="45"/>
      <c r="BH181" s="268"/>
      <c r="BI181" s="269"/>
      <c r="BJ181" s="269"/>
      <c r="BK181" s="270"/>
      <c r="BL181" s="41"/>
      <c r="BM181" s="45"/>
      <c r="BN181" s="283"/>
      <c r="BO181" s="269"/>
      <c r="BP181" s="269"/>
      <c r="BQ181" s="286"/>
      <c r="BR181" s="44"/>
      <c r="BS181" s="42"/>
      <c r="BT181" s="268"/>
      <c r="BU181" s="269"/>
      <c r="BV181" s="269"/>
      <c r="BW181" s="270"/>
      <c r="BX181" s="41"/>
      <c r="BY181" s="43"/>
      <c r="BZ181" s="283"/>
      <c r="CA181" s="269"/>
      <c r="CB181" s="269"/>
      <c r="CC181" s="270"/>
      <c r="CD181" s="41"/>
      <c r="CE181" s="45"/>
      <c r="CF181" s="17"/>
      <c r="CG181" s="18"/>
      <c r="CH181" s="18"/>
    </row>
    <row r="182" spans="1:86" ht="39.75" customHeight="1" x14ac:dyDescent="0.3">
      <c r="A182" s="462">
        <v>87</v>
      </c>
      <c r="B182" s="245" t="s">
        <v>39</v>
      </c>
      <c r="C182" s="464"/>
      <c r="D182" s="464"/>
      <c r="E182" s="466"/>
      <c r="F182" s="29"/>
      <c r="G182" s="30" t="s">
        <v>85</v>
      </c>
      <c r="H182" s="183">
        <f t="shared" si="74"/>
        <v>0</v>
      </c>
      <c r="I182" s="195">
        <f t="shared" si="75"/>
        <v>0</v>
      </c>
      <c r="J182" s="388"/>
      <c r="K182" s="249" t="s">
        <v>33</v>
      </c>
      <c r="L182" s="268"/>
      <c r="M182" s="269"/>
      <c r="N182" s="269"/>
      <c r="O182" s="270"/>
      <c r="P182" s="46">
        <v>0</v>
      </c>
      <c r="Q182" s="253"/>
      <c r="R182" s="284"/>
      <c r="S182" s="272"/>
      <c r="T182" s="272"/>
      <c r="U182" s="273"/>
      <c r="V182" s="46"/>
      <c r="W182" s="37"/>
      <c r="X182" s="271"/>
      <c r="Y182" s="272"/>
      <c r="Z182" s="272"/>
      <c r="AA182" s="270"/>
      <c r="AB182" s="46"/>
      <c r="AC182" s="38"/>
      <c r="AD182" s="283"/>
      <c r="AE182" s="269"/>
      <c r="AF182" s="269"/>
      <c r="AG182" s="286"/>
      <c r="AH182" s="49"/>
      <c r="AI182" s="37"/>
      <c r="AJ182" s="268"/>
      <c r="AK182" s="269"/>
      <c r="AL182" s="269"/>
      <c r="AM182" s="270"/>
      <c r="AN182" s="46"/>
      <c r="AO182" s="40"/>
      <c r="AP182" s="268"/>
      <c r="AQ182" s="269"/>
      <c r="AR182" s="269"/>
      <c r="AS182" s="286"/>
      <c r="AT182" s="49"/>
      <c r="AU182" s="40"/>
      <c r="AV182" s="268"/>
      <c r="AW182" s="269"/>
      <c r="AX182" s="269"/>
      <c r="AY182" s="270"/>
      <c r="AZ182" s="46"/>
      <c r="BA182" s="40"/>
      <c r="BB182" s="268"/>
      <c r="BC182" s="269"/>
      <c r="BD182" s="269"/>
      <c r="BE182" s="286"/>
      <c r="BF182" s="49"/>
      <c r="BG182" s="40"/>
      <c r="BH182" s="268"/>
      <c r="BI182" s="269"/>
      <c r="BJ182" s="269"/>
      <c r="BK182" s="270"/>
      <c r="BL182" s="46"/>
      <c r="BM182" s="40"/>
      <c r="BN182" s="283"/>
      <c r="BO182" s="269"/>
      <c r="BP182" s="269"/>
      <c r="BQ182" s="286"/>
      <c r="BR182" s="49"/>
      <c r="BS182" s="37"/>
      <c r="BT182" s="268"/>
      <c r="BU182" s="269"/>
      <c r="BV182" s="269"/>
      <c r="BW182" s="270"/>
      <c r="BX182" s="46"/>
      <c r="BY182" s="38"/>
      <c r="BZ182" s="283"/>
      <c r="CA182" s="269"/>
      <c r="CB182" s="269"/>
      <c r="CC182" s="270"/>
      <c r="CD182" s="46"/>
      <c r="CE182" s="40"/>
      <c r="CF182" s="17"/>
      <c r="CG182" s="18"/>
      <c r="CH182" s="18"/>
    </row>
    <row r="183" spans="1:86" ht="39.75" customHeight="1" x14ac:dyDescent="0.3">
      <c r="A183" s="462"/>
      <c r="B183" s="245" t="str">
        <f>+B182</f>
        <v>LE</v>
      </c>
      <c r="C183" s="464"/>
      <c r="D183" s="464"/>
      <c r="E183" s="466"/>
      <c r="F183" s="29"/>
      <c r="G183" s="30" t="str">
        <f t="shared" ref="G183" si="95">+G182</f>
        <v>1.1.3.5</v>
      </c>
      <c r="H183" s="182">
        <f t="shared" si="74"/>
        <v>0</v>
      </c>
      <c r="I183" s="196">
        <f t="shared" si="75"/>
        <v>0</v>
      </c>
      <c r="J183" s="389"/>
      <c r="K183" s="248" t="s">
        <v>34</v>
      </c>
      <c r="L183" s="268"/>
      <c r="M183" s="269"/>
      <c r="N183" s="269"/>
      <c r="O183" s="270"/>
      <c r="P183" s="41">
        <v>0</v>
      </c>
      <c r="Q183" s="62"/>
      <c r="R183" s="283"/>
      <c r="S183" s="269"/>
      <c r="T183" s="269"/>
      <c r="U183" s="270"/>
      <c r="V183" s="41"/>
      <c r="W183" s="42"/>
      <c r="X183" s="268"/>
      <c r="Y183" s="269"/>
      <c r="Z183" s="269"/>
      <c r="AA183" s="270"/>
      <c r="AB183" s="41"/>
      <c r="AC183" s="43"/>
      <c r="AD183" s="283"/>
      <c r="AE183" s="269"/>
      <c r="AF183" s="269"/>
      <c r="AG183" s="286"/>
      <c r="AH183" s="44"/>
      <c r="AI183" s="42"/>
      <c r="AJ183" s="268"/>
      <c r="AK183" s="269"/>
      <c r="AL183" s="269"/>
      <c r="AM183" s="270"/>
      <c r="AN183" s="41"/>
      <c r="AO183" s="45"/>
      <c r="AP183" s="268"/>
      <c r="AQ183" s="269"/>
      <c r="AR183" s="269"/>
      <c r="AS183" s="286"/>
      <c r="AT183" s="44"/>
      <c r="AU183" s="45"/>
      <c r="AV183" s="268"/>
      <c r="AW183" s="269"/>
      <c r="AX183" s="269"/>
      <c r="AY183" s="270"/>
      <c r="AZ183" s="41"/>
      <c r="BA183" s="45"/>
      <c r="BB183" s="268"/>
      <c r="BC183" s="269"/>
      <c r="BD183" s="269"/>
      <c r="BE183" s="286"/>
      <c r="BF183" s="44"/>
      <c r="BG183" s="45"/>
      <c r="BH183" s="268"/>
      <c r="BI183" s="269"/>
      <c r="BJ183" s="269"/>
      <c r="BK183" s="270"/>
      <c r="BL183" s="41"/>
      <c r="BM183" s="45"/>
      <c r="BN183" s="283"/>
      <c r="BO183" s="269"/>
      <c r="BP183" s="269"/>
      <c r="BQ183" s="286"/>
      <c r="BR183" s="44"/>
      <c r="BS183" s="42"/>
      <c r="BT183" s="268"/>
      <c r="BU183" s="269"/>
      <c r="BV183" s="269"/>
      <c r="BW183" s="270"/>
      <c r="BX183" s="41"/>
      <c r="BY183" s="43"/>
      <c r="BZ183" s="283"/>
      <c r="CA183" s="269"/>
      <c r="CB183" s="269"/>
      <c r="CC183" s="270"/>
      <c r="CD183" s="41"/>
      <c r="CE183" s="45"/>
      <c r="CF183" s="17"/>
      <c r="CG183" s="18"/>
      <c r="CH183" s="18"/>
    </row>
    <row r="184" spans="1:86" ht="42.75" customHeight="1" x14ac:dyDescent="0.3">
      <c r="A184" s="462">
        <v>88</v>
      </c>
      <c r="B184" s="245" t="s">
        <v>39</v>
      </c>
      <c r="C184" s="464"/>
      <c r="D184" s="464"/>
      <c r="E184" s="466"/>
      <c r="F184" s="29"/>
      <c r="G184" s="30" t="s">
        <v>85</v>
      </c>
      <c r="H184" s="183">
        <f t="shared" si="74"/>
        <v>0</v>
      </c>
      <c r="I184" s="195">
        <f t="shared" si="75"/>
        <v>0</v>
      </c>
      <c r="J184" s="388"/>
      <c r="K184" s="249" t="s">
        <v>33</v>
      </c>
      <c r="L184" s="271"/>
      <c r="M184" s="272"/>
      <c r="N184" s="272"/>
      <c r="O184" s="273"/>
      <c r="P184" s="46">
        <v>0</v>
      </c>
      <c r="Q184" s="50"/>
      <c r="R184" s="284"/>
      <c r="S184" s="272"/>
      <c r="T184" s="269"/>
      <c r="U184" s="273"/>
      <c r="V184" s="46"/>
      <c r="W184" s="37"/>
      <c r="X184" s="271"/>
      <c r="Y184" s="272"/>
      <c r="Z184" s="272"/>
      <c r="AA184" s="270"/>
      <c r="AB184" s="46"/>
      <c r="AC184" s="38"/>
      <c r="AD184" s="283"/>
      <c r="AE184" s="269"/>
      <c r="AF184" s="309"/>
      <c r="AG184" s="310"/>
      <c r="AH184" s="49"/>
      <c r="AI184" s="37"/>
      <c r="AJ184" s="271"/>
      <c r="AK184" s="272"/>
      <c r="AL184" s="272"/>
      <c r="AM184" s="273"/>
      <c r="AN184" s="46"/>
      <c r="AO184" s="40"/>
      <c r="AP184" s="268"/>
      <c r="AQ184" s="269"/>
      <c r="AR184" s="269"/>
      <c r="AS184" s="286"/>
      <c r="AT184" s="49"/>
      <c r="AU184" s="40"/>
      <c r="AV184" s="268"/>
      <c r="AW184" s="269"/>
      <c r="AX184" s="269"/>
      <c r="AY184" s="270"/>
      <c r="AZ184" s="46"/>
      <c r="BA184" s="40"/>
      <c r="BB184" s="268"/>
      <c r="BC184" s="269"/>
      <c r="BD184" s="269"/>
      <c r="BE184" s="286"/>
      <c r="BF184" s="49"/>
      <c r="BG184" s="40"/>
      <c r="BH184" s="268"/>
      <c r="BI184" s="269"/>
      <c r="BJ184" s="269"/>
      <c r="BK184" s="270"/>
      <c r="BL184" s="46"/>
      <c r="BM184" s="40"/>
      <c r="BN184" s="283"/>
      <c r="BO184" s="269"/>
      <c r="BP184" s="269"/>
      <c r="BQ184" s="286"/>
      <c r="BR184" s="49"/>
      <c r="BS184" s="37"/>
      <c r="BT184" s="268"/>
      <c r="BU184" s="269"/>
      <c r="BV184" s="269"/>
      <c r="BW184" s="270"/>
      <c r="BX184" s="46"/>
      <c r="BY184" s="38"/>
      <c r="BZ184" s="283"/>
      <c r="CA184" s="269"/>
      <c r="CB184" s="269"/>
      <c r="CC184" s="270"/>
      <c r="CD184" s="46"/>
      <c r="CE184" s="40"/>
      <c r="CF184" s="17"/>
      <c r="CG184" s="18"/>
      <c r="CH184" s="18"/>
    </row>
    <row r="185" spans="1:86" ht="42.75" customHeight="1" x14ac:dyDescent="0.3">
      <c r="A185" s="462"/>
      <c r="B185" s="245" t="str">
        <f>+B184</f>
        <v>LE</v>
      </c>
      <c r="C185" s="464"/>
      <c r="D185" s="464"/>
      <c r="E185" s="466"/>
      <c r="F185" s="29"/>
      <c r="G185" s="30" t="str">
        <f t="shared" ref="G185" si="96">+G184</f>
        <v>1.1.3.5</v>
      </c>
      <c r="H185" s="182">
        <f t="shared" si="74"/>
        <v>0</v>
      </c>
      <c r="I185" s="196">
        <f t="shared" si="75"/>
        <v>0</v>
      </c>
      <c r="J185" s="389"/>
      <c r="K185" s="248" t="s">
        <v>34</v>
      </c>
      <c r="L185" s="268"/>
      <c r="M185" s="269"/>
      <c r="N185" s="269"/>
      <c r="O185" s="270"/>
      <c r="P185" s="41">
        <v>0</v>
      </c>
      <c r="Q185" s="45"/>
      <c r="R185" s="282"/>
      <c r="S185" s="269"/>
      <c r="T185" s="269"/>
      <c r="U185" s="270"/>
      <c r="V185" s="41"/>
      <c r="W185" s="42"/>
      <c r="X185" s="268"/>
      <c r="Y185" s="269"/>
      <c r="Z185" s="269"/>
      <c r="AA185" s="270"/>
      <c r="AB185" s="41"/>
      <c r="AC185" s="43"/>
      <c r="AD185" s="283"/>
      <c r="AE185" s="269"/>
      <c r="AF185" s="269"/>
      <c r="AG185" s="286"/>
      <c r="AH185" s="44"/>
      <c r="AI185" s="42"/>
      <c r="AJ185" s="268"/>
      <c r="AK185" s="269"/>
      <c r="AL185" s="269"/>
      <c r="AM185" s="270"/>
      <c r="AN185" s="41"/>
      <c r="AO185" s="45"/>
      <c r="AP185" s="265"/>
      <c r="AQ185" s="266"/>
      <c r="AR185" s="266"/>
      <c r="AS185" s="302"/>
      <c r="AT185" s="44"/>
      <c r="AU185" s="45"/>
      <c r="AV185" s="265"/>
      <c r="AW185" s="266"/>
      <c r="AX185" s="266"/>
      <c r="AY185" s="267"/>
      <c r="AZ185" s="41"/>
      <c r="BA185" s="45"/>
      <c r="BB185" s="268"/>
      <c r="BC185" s="269"/>
      <c r="BD185" s="269"/>
      <c r="BE185" s="286"/>
      <c r="BF185" s="44"/>
      <c r="BG185" s="45"/>
      <c r="BH185" s="268"/>
      <c r="BI185" s="269"/>
      <c r="BJ185" s="269"/>
      <c r="BK185" s="270"/>
      <c r="BL185" s="41"/>
      <c r="BM185" s="45"/>
      <c r="BN185" s="283"/>
      <c r="BO185" s="269"/>
      <c r="BP185" s="269"/>
      <c r="BQ185" s="286"/>
      <c r="BR185" s="44"/>
      <c r="BS185" s="42"/>
      <c r="BT185" s="268"/>
      <c r="BU185" s="269"/>
      <c r="BV185" s="269"/>
      <c r="BW185" s="270"/>
      <c r="BX185" s="41"/>
      <c r="BY185" s="43"/>
      <c r="BZ185" s="283"/>
      <c r="CA185" s="269"/>
      <c r="CB185" s="269"/>
      <c r="CC185" s="270"/>
      <c r="CD185" s="41"/>
      <c r="CE185" s="45"/>
      <c r="CF185" s="17"/>
      <c r="CG185" s="18"/>
      <c r="CH185" s="18"/>
    </row>
    <row r="186" spans="1:86" ht="56.25" customHeight="1" x14ac:dyDescent="0.3">
      <c r="A186" s="462">
        <v>89</v>
      </c>
      <c r="B186" s="245" t="s">
        <v>32</v>
      </c>
      <c r="C186" s="464"/>
      <c r="D186" s="464"/>
      <c r="E186" s="466"/>
      <c r="F186" s="29"/>
      <c r="G186" s="30" t="s">
        <v>85</v>
      </c>
      <c r="H186" s="183">
        <f t="shared" si="74"/>
        <v>0</v>
      </c>
      <c r="I186" s="195">
        <f t="shared" si="75"/>
        <v>0</v>
      </c>
      <c r="J186" s="388"/>
      <c r="K186" s="249" t="s">
        <v>33</v>
      </c>
      <c r="L186" s="271"/>
      <c r="M186" s="272"/>
      <c r="N186" s="272"/>
      <c r="O186" s="273"/>
      <c r="P186" s="46">
        <v>0</v>
      </c>
      <c r="Q186" s="50"/>
      <c r="R186" s="298"/>
      <c r="S186" s="272"/>
      <c r="T186" s="272"/>
      <c r="U186" s="273"/>
      <c r="V186" s="46"/>
      <c r="W186" s="47"/>
      <c r="X186" s="271"/>
      <c r="Y186" s="272"/>
      <c r="Z186" s="272"/>
      <c r="AA186" s="273"/>
      <c r="AB186" s="46"/>
      <c r="AC186" s="48"/>
      <c r="AD186" s="284"/>
      <c r="AE186" s="272"/>
      <c r="AF186" s="309"/>
      <c r="AG186" s="310"/>
      <c r="AH186" s="49"/>
      <c r="AI186" s="47"/>
      <c r="AJ186" s="271"/>
      <c r="AK186" s="272"/>
      <c r="AL186" s="272"/>
      <c r="AM186" s="273"/>
      <c r="AN186" s="46"/>
      <c r="AO186" s="50"/>
      <c r="AP186" s="268"/>
      <c r="AQ186" s="269"/>
      <c r="AR186" s="269"/>
      <c r="AS186" s="286"/>
      <c r="AT186" s="49"/>
      <c r="AU186" s="50"/>
      <c r="AV186" s="268"/>
      <c r="AW186" s="269"/>
      <c r="AX186" s="269"/>
      <c r="AY186" s="270"/>
      <c r="AZ186" s="46"/>
      <c r="BA186" s="50"/>
      <c r="BB186" s="271"/>
      <c r="BC186" s="272"/>
      <c r="BD186" s="272"/>
      <c r="BE186" s="303"/>
      <c r="BF186" s="49"/>
      <c r="BG186" s="50"/>
      <c r="BH186" s="271"/>
      <c r="BI186" s="272"/>
      <c r="BJ186" s="272"/>
      <c r="BK186" s="273"/>
      <c r="BL186" s="46"/>
      <c r="BM186" s="50"/>
      <c r="BN186" s="284"/>
      <c r="BO186" s="272"/>
      <c r="BP186" s="272"/>
      <c r="BQ186" s="303"/>
      <c r="BR186" s="49"/>
      <c r="BS186" s="47"/>
      <c r="BT186" s="271"/>
      <c r="BU186" s="272"/>
      <c r="BV186" s="261"/>
      <c r="BW186" s="273"/>
      <c r="BX186" s="46"/>
      <c r="BY186" s="48"/>
      <c r="BZ186" s="284"/>
      <c r="CA186" s="272"/>
      <c r="CB186" s="272"/>
      <c r="CC186" s="273"/>
      <c r="CD186" s="46"/>
      <c r="CE186" s="50"/>
      <c r="CF186" s="17"/>
      <c r="CG186" s="18"/>
      <c r="CH186" s="18"/>
    </row>
    <row r="187" spans="1:86" ht="56.25" customHeight="1" x14ac:dyDescent="0.3">
      <c r="A187" s="462"/>
      <c r="B187" s="245" t="str">
        <f>+B186</f>
        <v>EICI</v>
      </c>
      <c r="C187" s="464"/>
      <c r="D187" s="464"/>
      <c r="E187" s="466"/>
      <c r="F187" s="29"/>
      <c r="G187" s="30" t="str">
        <f t="shared" ref="G187" si="97">+G186</f>
        <v>1.1.3.5</v>
      </c>
      <c r="H187" s="182">
        <f t="shared" si="74"/>
        <v>0</v>
      </c>
      <c r="I187" s="196">
        <f t="shared" si="75"/>
        <v>0</v>
      </c>
      <c r="J187" s="389"/>
      <c r="K187" s="248" t="s">
        <v>34</v>
      </c>
      <c r="L187" s="268"/>
      <c r="M187" s="269"/>
      <c r="N187" s="269"/>
      <c r="O187" s="270"/>
      <c r="P187" s="41">
        <v>0</v>
      </c>
      <c r="Q187" s="45"/>
      <c r="R187" s="283"/>
      <c r="S187" s="269"/>
      <c r="T187" s="269"/>
      <c r="U187" s="270"/>
      <c r="V187" s="41"/>
      <c r="W187" s="42"/>
      <c r="X187" s="268"/>
      <c r="Y187" s="269"/>
      <c r="Z187" s="269"/>
      <c r="AA187" s="270"/>
      <c r="AB187" s="41"/>
      <c r="AC187" s="43"/>
      <c r="AD187" s="283"/>
      <c r="AE187" s="269"/>
      <c r="AF187" s="269"/>
      <c r="AG187" s="286"/>
      <c r="AH187" s="44"/>
      <c r="AI187" s="42"/>
      <c r="AJ187" s="268"/>
      <c r="AK187" s="269"/>
      <c r="AL187" s="269"/>
      <c r="AM187" s="270"/>
      <c r="AN187" s="41"/>
      <c r="AO187" s="45"/>
      <c r="AP187" s="268"/>
      <c r="AQ187" s="269"/>
      <c r="AR187" s="269"/>
      <c r="AS187" s="286"/>
      <c r="AT187" s="44"/>
      <c r="AU187" s="45"/>
      <c r="AV187" s="268"/>
      <c r="AW187" s="269"/>
      <c r="AX187" s="269"/>
      <c r="AY187" s="270"/>
      <c r="AZ187" s="41"/>
      <c r="BA187" s="45"/>
      <c r="BB187" s="268"/>
      <c r="BC187" s="269"/>
      <c r="BD187" s="269"/>
      <c r="BE187" s="286"/>
      <c r="BF187" s="44"/>
      <c r="BG187" s="45"/>
      <c r="BH187" s="268"/>
      <c r="BI187" s="269"/>
      <c r="BJ187" s="269"/>
      <c r="BK187" s="270"/>
      <c r="BL187" s="41"/>
      <c r="BM187" s="45"/>
      <c r="BN187" s="283"/>
      <c r="BO187" s="269"/>
      <c r="BP187" s="269"/>
      <c r="BQ187" s="286"/>
      <c r="BR187" s="44"/>
      <c r="BS187" s="42"/>
      <c r="BT187" s="268"/>
      <c r="BU187" s="269"/>
      <c r="BV187" s="269"/>
      <c r="BW187" s="270"/>
      <c r="BX187" s="41"/>
      <c r="BY187" s="43"/>
      <c r="BZ187" s="283"/>
      <c r="CA187" s="269"/>
      <c r="CB187" s="269"/>
      <c r="CC187" s="270"/>
      <c r="CD187" s="41"/>
      <c r="CE187" s="45"/>
      <c r="CF187" s="17"/>
      <c r="CG187" s="18"/>
      <c r="CH187" s="18"/>
    </row>
    <row r="188" spans="1:86" ht="59.25" customHeight="1" x14ac:dyDescent="0.3">
      <c r="A188" s="462">
        <v>90</v>
      </c>
      <c r="B188" s="245" t="s">
        <v>35</v>
      </c>
      <c r="C188" s="464"/>
      <c r="D188" s="464"/>
      <c r="E188" s="466"/>
      <c r="F188" s="29"/>
      <c r="G188" s="30" t="s">
        <v>80</v>
      </c>
      <c r="H188" s="183">
        <f t="shared" si="74"/>
        <v>0</v>
      </c>
      <c r="I188" s="195">
        <f t="shared" si="75"/>
        <v>0</v>
      </c>
      <c r="J188" s="388"/>
      <c r="K188" s="249" t="s">
        <v>33</v>
      </c>
      <c r="L188" s="268"/>
      <c r="M188" s="269"/>
      <c r="N188" s="269"/>
      <c r="O188" s="270"/>
      <c r="P188" s="36">
        <v>0</v>
      </c>
      <c r="Q188" s="40"/>
      <c r="R188" s="283"/>
      <c r="S188" s="269"/>
      <c r="T188" s="269"/>
      <c r="U188" s="270"/>
      <c r="V188" s="36"/>
      <c r="W188" s="37"/>
      <c r="X188" s="268"/>
      <c r="Y188" s="269"/>
      <c r="Z188" s="269"/>
      <c r="AA188" s="270"/>
      <c r="AB188" s="36"/>
      <c r="AC188" s="38"/>
      <c r="AD188" s="283"/>
      <c r="AE188" s="269"/>
      <c r="AF188" s="269"/>
      <c r="AG188" s="286"/>
      <c r="AH188" s="39"/>
      <c r="AI188" s="37"/>
      <c r="AJ188" s="268"/>
      <c r="AK188" s="269"/>
      <c r="AL188" s="269"/>
      <c r="AM188" s="270"/>
      <c r="AN188" s="36"/>
      <c r="AO188" s="40"/>
      <c r="AP188" s="268"/>
      <c r="AQ188" s="269"/>
      <c r="AR188" s="269"/>
      <c r="AS188" s="286"/>
      <c r="AT188" s="39"/>
      <c r="AU188" s="40"/>
      <c r="AV188" s="268"/>
      <c r="AW188" s="269"/>
      <c r="AX188" s="269"/>
      <c r="AY188" s="270"/>
      <c r="AZ188" s="36"/>
      <c r="BA188" s="40"/>
      <c r="BB188" s="268"/>
      <c r="BC188" s="269"/>
      <c r="BD188" s="269"/>
      <c r="BE188" s="286"/>
      <c r="BF188" s="39"/>
      <c r="BG188" s="40"/>
      <c r="BH188" s="268"/>
      <c r="BI188" s="269"/>
      <c r="BJ188" s="269"/>
      <c r="BK188" s="270"/>
      <c r="BL188" s="36"/>
      <c r="BM188" s="40"/>
      <c r="BN188" s="291"/>
      <c r="BO188" s="292"/>
      <c r="BP188" s="292"/>
      <c r="BQ188" s="319"/>
      <c r="BR188" s="39"/>
      <c r="BS188" s="37"/>
      <c r="BT188" s="268"/>
      <c r="BU188" s="269"/>
      <c r="BV188" s="269"/>
      <c r="BW188" s="270"/>
      <c r="BX188" s="36"/>
      <c r="BY188" s="38"/>
      <c r="BZ188" s="283"/>
      <c r="CA188" s="269"/>
      <c r="CB188" s="269"/>
      <c r="CC188" s="270"/>
      <c r="CD188" s="36"/>
      <c r="CE188" s="40"/>
      <c r="CF188" s="17"/>
      <c r="CG188" s="18"/>
      <c r="CH188" s="18"/>
    </row>
    <row r="189" spans="1:86" ht="59.25" customHeight="1" x14ac:dyDescent="0.3">
      <c r="A189" s="462"/>
      <c r="B189" s="245" t="str">
        <f>+B188</f>
        <v>ARL</v>
      </c>
      <c r="C189" s="464"/>
      <c r="D189" s="464"/>
      <c r="E189" s="466"/>
      <c r="F189" s="29"/>
      <c r="G189" s="30" t="str">
        <f t="shared" ref="G189" si="98">+G188</f>
        <v>1.1.3.1</v>
      </c>
      <c r="H189" s="182">
        <f t="shared" si="74"/>
        <v>0</v>
      </c>
      <c r="I189" s="196">
        <f t="shared" si="75"/>
        <v>0</v>
      </c>
      <c r="J189" s="389"/>
      <c r="K189" s="248" t="s">
        <v>34</v>
      </c>
      <c r="L189" s="268"/>
      <c r="M189" s="269"/>
      <c r="N189" s="269"/>
      <c r="O189" s="270"/>
      <c r="P189" s="41">
        <v>0</v>
      </c>
      <c r="Q189" s="45"/>
      <c r="R189" s="283"/>
      <c r="S189" s="269"/>
      <c r="T189" s="269"/>
      <c r="U189" s="270"/>
      <c r="V189" s="41"/>
      <c r="W189" s="42"/>
      <c r="X189" s="268"/>
      <c r="Y189" s="269"/>
      <c r="Z189" s="269"/>
      <c r="AA189" s="270"/>
      <c r="AB189" s="41"/>
      <c r="AC189" s="43"/>
      <c r="AD189" s="283"/>
      <c r="AE189" s="269"/>
      <c r="AF189" s="269"/>
      <c r="AG189" s="286"/>
      <c r="AH189" s="44"/>
      <c r="AI189" s="42"/>
      <c r="AJ189" s="268"/>
      <c r="AK189" s="269"/>
      <c r="AL189" s="269"/>
      <c r="AM189" s="270"/>
      <c r="AN189" s="41"/>
      <c r="AO189" s="45"/>
      <c r="AP189" s="268"/>
      <c r="AQ189" s="269"/>
      <c r="AR189" s="269"/>
      <c r="AS189" s="286"/>
      <c r="AT189" s="44"/>
      <c r="AU189" s="45"/>
      <c r="AV189" s="268"/>
      <c r="AW189" s="269"/>
      <c r="AX189" s="269"/>
      <c r="AY189" s="270"/>
      <c r="AZ189" s="41"/>
      <c r="BA189" s="45"/>
      <c r="BB189" s="268"/>
      <c r="BC189" s="269"/>
      <c r="BD189" s="269"/>
      <c r="BE189" s="286"/>
      <c r="BF189" s="44"/>
      <c r="BG189" s="45"/>
      <c r="BH189" s="268"/>
      <c r="BI189" s="269"/>
      <c r="BJ189" s="269"/>
      <c r="BK189" s="270"/>
      <c r="BL189" s="41"/>
      <c r="BM189" s="45"/>
      <c r="BN189" s="283"/>
      <c r="BO189" s="269"/>
      <c r="BP189" s="269"/>
      <c r="BQ189" s="286"/>
      <c r="BR189" s="44"/>
      <c r="BS189" s="42"/>
      <c r="BT189" s="268"/>
      <c r="BU189" s="269"/>
      <c r="BV189" s="269"/>
      <c r="BW189" s="270"/>
      <c r="BX189" s="41"/>
      <c r="BY189" s="43"/>
      <c r="BZ189" s="283"/>
      <c r="CA189" s="269"/>
      <c r="CB189" s="269"/>
      <c r="CC189" s="270"/>
      <c r="CD189" s="41"/>
      <c r="CE189" s="45"/>
      <c r="CF189" s="17"/>
      <c r="CG189" s="18"/>
      <c r="CH189" s="18"/>
    </row>
    <row r="190" spans="1:86" ht="48.75" customHeight="1" x14ac:dyDescent="0.3">
      <c r="A190" s="462">
        <v>91</v>
      </c>
      <c r="B190" s="245" t="s">
        <v>35</v>
      </c>
      <c r="C190" s="464"/>
      <c r="D190" s="464"/>
      <c r="E190" s="466"/>
      <c r="F190" s="29"/>
      <c r="G190" s="30" t="s">
        <v>80</v>
      </c>
      <c r="H190" s="183">
        <f t="shared" si="74"/>
        <v>0</v>
      </c>
      <c r="I190" s="195">
        <f t="shared" si="75"/>
        <v>0</v>
      </c>
      <c r="J190" s="388"/>
      <c r="K190" s="249" t="s">
        <v>33</v>
      </c>
      <c r="L190" s="271"/>
      <c r="M190" s="272"/>
      <c r="N190" s="272"/>
      <c r="O190" s="273"/>
      <c r="P190" s="46">
        <v>0</v>
      </c>
      <c r="Q190" s="50"/>
      <c r="R190" s="284"/>
      <c r="S190" s="272"/>
      <c r="T190" s="272"/>
      <c r="U190" s="273"/>
      <c r="V190" s="46"/>
      <c r="W190" s="47"/>
      <c r="X190" s="271"/>
      <c r="Y190" s="272"/>
      <c r="Z190" s="272"/>
      <c r="AA190" s="273"/>
      <c r="AB190" s="46"/>
      <c r="AC190" s="48"/>
      <c r="AD190" s="284"/>
      <c r="AE190" s="272"/>
      <c r="AF190" s="272"/>
      <c r="AG190" s="303"/>
      <c r="AH190" s="49"/>
      <c r="AI190" s="47"/>
      <c r="AJ190" s="271"/>
      <c r="AK190" s="272"/>
      <c r="AL190" s="272"/>
      <c r="AM190" s="273"/>
      <c r="AN190" s="46"/>
      <c r="AO190" s="50"/>
      <c r="AP190" s="271"/>
      <c r="AQ190" s="272"/>
      <c r="AR190" s="272"/>
      <c r="AS190" s="303"/>
      <c r="AT190" s="49"/>
      <c r="AU190" s="50"/>
      <c r="AV190" s="271"/>
      <c r="AW190" s="272"/>
      <c r="AX190" s="272"/>
      <c r="AY190" s="273"/>
      <c r="AZ190" s="46"/>
      <c r="BA190" s="50"/>
      <c r="BB190" s="271"/>
      <c r="BC190" s="272"/>
      <c r="BD190" s="272"/>
      <c r="BE190" s="303"/>
      <c r="BF190" s="49"/>
      <c r="BG190" s="50"/>
      <c r="BH190" s="271"/>
      <c r="BI190" s="272"/>
      <c r="BJ190" s="272"/>
      <c r="BK190" s="273"/>
      <c r="BL190" s="46"/>
      <c r="BM190" s="50"/>
      <c r="BN190" s="320"/>
      <c r="BO190" s="321"/>
      <c r="BP190" s="321"/>
      <c r="BQ190" s="322"/>
      <c r="BR190" s="49"/>
      <c r="BS190" s="47"/>
      <c r="BT190" s="271"/>
      <c r="BU190" s="272"/>
      <c r="BV190" s="272"/>
      <c r="BW190" s="273"/>
      <c r="BX190" s="46"/>
      <c r="BY190" s="48"/>
      <c r="BZ190" s="284"/>
      <c r="CA190" s="272"/>
      <c r="CB190" s="272"/>
      <c r="CC190" s="273"/>
      <c r="CD190" s="46"/>
      <c r="CE190" s="50"/>
      <c r="CF190" s="17"/>
      <c r="CG190" s="18"/>
      <c r="CH190" s="18"/>
    </row>
    <row r="191" spans="1:86" ht="48.75" customHeight="1" x14ac:dyDescent="0.3">
      <c r="A191" s="462"/>
      <c r="B191" s="245" t="str">
        <f>+B190</f>
        <v>ARL</v>
      </c>
      <c r="C191" s="464"/>
      <c r="D191" s="464"/>
      <c r="E191" s="466"/>
      <c r="F191" s="29"/>
      <c r="G191" s="30" t="str">
        <f t="shared" ref="G191" si="99">+G190</f>
        <v>1.1.3.1</v>
      </c>
      <c r="H191" s="182">
        <f t="shared" si="74"/>
        <v>0</v>
      </c>
      <c r="I191" s="196">
        <f t="shared" si="75"/>
        <v>0</v>
      </c>
      <c r="J191" s="389"/>
      <c r="K191" s="248" t="s">
        <v>34</v>
      </c>
      <c r="L191" s="278"/>
      <c r="M191" s="279"/>
      <c r="N191" s="279"/>
      <c r="O191" s="280"/>
      <c r="P191" s="63">
        <v>0</v>
      </c>
      <c r="Q191" s="62"/>
      <c r="R191" s="294"/>
      <c r="S191" s="279"/>
      <c r="T191" s="279"/>
      <c r="U191" s="280"/>
      <c r="V191" s="63"/>
      <c r="W191" s="64"/>
      <c r="X191" s="278"/>
      <c r="Y191" s="279"/>
      <c r="Z191" s="279"/>
      <c r="AA191" s="280"/>
      <c r="AB191" s="63"/>
      <c r="AC191" s="65"/>
      <c r="AD191" s="294"/>
      <c r="AE191" s="279"/>
      <c r="AF191" s="279"/>
      <c r="AG191" s="311"/>
      <c r="AH191" s="66"/>
      <c r="AI191" s="64"/>
      <c r="AJ191" s="278"/>
      <c r="AK191" s="279"/>
      <c r="AL191" s="279"/>
      <c r="AM191" s="280"/>
      <c r="AN191" s="63"/>
      <c r="AO191" s="62"/>
      <c r="AP191" s="278"/>
      <c r="AQ191" s="279"/>
      <c r="AR191" s="279"/>
      <c r="AS191" s="311"/>
      <c r="AT191" s="66"/>
      <c r="AU191" s="62"/>
      <c r="AV191" s="278"/>
      <c r="AW191" s="279"/>
      <c r="AX191" s="279"/>
      <c r="AY191" s="280"/>
      <c r="AZ191" s="63"/>
      <c r="BA191" s="62"/>
      <c r="BB191" s="278"/>
      <c r="BC191" s="279"/>
      <c r="BD191" s="279"/>
      <c r="BE191" s="311"/>
      <c r="BF191" s="66"/>
      <c r="BG191" s="62"/>
      <c r="BH191" s="278"/>
      <c r="BI191" s="279"/>
      <c r="BJ191" s="279"/>
      <c r="BK191" s="280"/>
      <c r="BL191" s="63"/>
      <c r="BM191" s="62"/>
      <c r="BN191" s="294"/>
      <c r="BO191" s="279"/>
      <c r="BP191" s="279"/>
      <c r="BQ191" s="311"/>
      <c r="BR191" s="66"/>
      <c r="BS191" s="64"/>
      <c r="BT191" s="278"/>
      <c r="BU191" s="279"/>
      <c r="BV191" s="279"/>
      <c r="BW191" s="280"/>
      <c r="BX191" s="63"/>
      <c r="BY191" s="65"/>
      <c r="BZ191" s="294"/>
      <c r="CA191" s="279"/>
      <c r="CB191" s="279"/>
      <c r="CC191" s="280"/>
      <c r="CD191" s="63"/>
      <c r="CE191" s="62"/>
      <c r="CF191" s="17"/>
      <c r="CG191" s="18"/>
      <c r="CH191" s="18"/>
    </row>
    <row r="192" spans="1:86" ht="43.5" customHeight="1" x14ac:dyDescent="0.3">
      <c r="A192" s="462">
        <v>92</v>
      </c>
      <c r="B192" s="245" t="s">
        <v>32</v>
      </c>
      <c r="C192" s="464"/>
      <c r="D192" s="464"/>
      <c r="E192" s="466"/>
      <c r="F192" s="29"/>
      <c r="G192" s="30" t="s">
        <v>80</v>
      </c>
      <c r="H192" s="183">
        <f t="shared" si="74"/>
        <v>1</v>
      </c>
      <c r="I192" s="195">
        <f t="shared" si="75"/>
        <v>0</v>
      </c>
      <c r="J192" s="388"/>
      <c r="K192" s="249" t="s">
        <v>33</v>
      </c>
      <c r="L192" s="271"/>
      <c r="M192" s="272"/>
      <c r="N192" s="272"/>
      <c r="O192" s="273"/>
      <c r="P192" s="46">
        <v>1</v>
      </c>
      <c r="Q192" s="50"/>
      <c r="R192" s="284"/>
      <c r="S192" s="272"/>
      <c r="T192" s="272"/>
      <c r="U192" s="273"/>
      <c r="V192" s="46"/>
      <c r="W192" s="47"/>
      <c r="X192" s="271"/>
      <c r="Y192" s="272"/>
      <c r="Z192" s="272"/>
      <c r="AA192" s="273"/>
      <c r="AB192" s="46"/>
      <c r="AC192" s="48"/>
      <c r="AD192" s="284"/>
      <c r="AE192" s="272"/>
      <c r="AF192" s="272"/>
      <c r="AG192" s="303"/>
      <c r="AH192" s="49"/>
      <c r="AI192" s="47"/>
      <c r="AJ192" s="271"/>
      <c r="AK192" s="272"/>
      <c r="AL192" s="272"/>
      <c r="AM192" s="273"/>
      <c r="AN192" s="46"/>
      <c r="AO192" s="50"/>
      <c r="AP192" s="271"/>
      <c r="AQ192" s="272"/>
      <c r="AR192" s="272"/>
      <c r="AS192" s="303"/>
      <c r="AT192" s="49"/>
      <c r="AU192" s="50"/>
      <c r="AV192" s="271"/>
      <c r="AW192" s="272"/>
      <c r="AX192" s="272"/>
      <c r="AY192" s="273"/>
      <c r="AZ192" s="46"/>
      <c r="BA192" s="50"/>
      <c r="BB192" s="271"/>
      <c r="BC192" s="272"/>
      <c r="BD192" s="272"/>
      <c r="BE192" s="303"/>
      <c r="BF192" s="49"/>
      <c r="BG192" s="50"/>
      <c r="BH192" s="271"/>
      <c r="BI192" s="272"/>
      <c r="BJ192" s="272"/>
      <c r="BK192" s="273"/>
      <c r="BL192" s="46"/>
      <c r="BM192" s="50"/>
      <c r="BN192" s="320"/>
      <c r="BO192" s="321"/>
      <c r="BP192" s="321"/>
      <c r="BQ192" s="322"/>
      <c r="BR192" s="49"/>
      <c r="BS192" s="47"/>
      <c r="BT192" s="271"/>
      <c r="BU192" s="272"/>
      <c r="BV192" s="272"/>
      <c r="BW192" s="273"/>
      <c r="BX192" s="46"/>
      <c r="BY192" s="48"/>
      <c r="BZ192" s="284"/>
      <c r="CA192" s="272"/>
      <c r="CB192" s="272"/>
      <c r="CC192" s="273"/>
      <c r="CD192" s="46"/>
      <c r="CE192" s="50"/>
      <c r="CF192" s="17"/>
      <c r="CG192" s="18"/>
      <c r="CH192" s="18"/>
    </row>
    <row r="193" spans="1:86" ht="43.5" customHeight="1" thickBot="1" x14ac:dyDescent="0.35">
      <c r="A193" s="533"/>
      <c r="B193" s="246" t="str">
        <f>+B192</f>
        <v>EICI</v>
      </c>
      <c r="C193" s="534"/>
      <c r="D193" s="534"/>
      <c r="E193" s="535"/>
      <c r="F193" s="54"/>
      <c r="G193" s="55" t="str">
        <f t="shared" ref="G193" si="100">+G192</f>
        <v>1.1.3.1</v>
      </c>
      <c r="H193" s="185">
        <f t="shared" si="74"/>
        <v>1</v>
      </c>
      <c r="I193" s="198">
        <f t="shared" si="75"/>
        <v>0</v>
      </c>
      <c r="J193" s="390"/>
      <c r="K193" s="250" t="s">
        <v>34</v>
      </c>
      <c r="L193" s="275"/>
      <c r="M193" s="276"/>
      <c r="N193" s="276"/>
      <c r="O193" s="277"/>
      <c r="P193" s="56">
        <v>1</v>
      </c>
      <c r="Q193" s="60"/>
      <c r="R193" s="290"/>
      <c r="S193" s="276"/>
      <c r="T193" s="276"/>
      <c r="U193" s="277"/>
      <c r="V193" s="56"/>
      <c r="W193" s="57"/>
      <c r="X193" s="275"/>
      <c r="Y193" s="276"/>
      <c r="Z193" s="276"/>
      <c r="AA193" s="277"/>
      <c r="AB193" s="56"/>
      <c r="AC193" s="58"/>
      <c r="AD193" s="290"/>
      <c r="AE193" s="276"/>
      <c r="AF193" s="276"/>
      <c r="AG193" s="305"/>
      <c r="AH193" s="59"/>
      <c r="AI193" s="57"/>
      <c r="AJ193" s="275"/>
      <c r="AK193" s="276"/>
      <c r="AL193" s="276"/>
      <c r="AM193" s="277"/>
      <c r="AN193" s="56"/>
      <c r="AO193" s="60"/>
      <c r="AP193" s="275"/>
      <c r="AQ193" s="276"/>
      <c r="AR193" s="276"/>
      <c r="AS193" s="305"/>
      <c r="AT193" s="59"/>
      <c r="AU193" s="60"/>
      <c r="AV193" s="275"/>
      <c r="AW193" s="276"/>
      <c r="AX193" s="276"/>
      <c r="AY193" s="277"/>
      <c r="AZ193" s="56"/>
      <c r="BA193" s="60"/>
      <c r="BB193" s="275"/>
      <c r="BC193" s="276"/>
      <c r="BD193" s="276"/>
      <c r="BE193" s="305"/>
      <c r="BF193" s="59"/>
      <c r="BG193" s="60"/>
      <c r="BH193" s="275"/>
      <c r="BI193" s="276"/>
      <c r="BJ193" s="276"/>
      <c r="BK193" s="277"/>
      <c r="BL193" s="56"/>
      <c r="BM193" s="60"/>
      <c r="BN193" s="290"/>
      <c r="BO193" s="276"/>
      <c r="BP193" s="276"/>
      <c r="BQ193" s="305"/>
      <c r="BR193" s="59"/>
      <c r="BS193" s="57"/>
      <c r="BT193" s="275"/>
      <c r="BU193" s="276"/>
      <c r="BV193" s="276"/>
      <c r="BW193" s="277"/>
      <c r="BX193" s="56"/>
      <c r="BY193" s="58"/>
      <c r="BZ193" s="290"/>
      <c r="CA193" s="276"/>
      <c r="CB193" s="276"/>
      <c r="CC193" s="277"/>
      <c r="CD193" s="31"/>
      <c r="CE193" s="35"/>
      <c r="CF193" s="17"/>
      <c r="CG193" s="18"/>
      <c r="CH193" s="18"/>
    </row>
    <row r="194" spans="1:86" ht="17.25" thickBot="1" x14ac:dyDescent="0.35">
      <c r="A194" s="67"/>
      <c r="B194" s="68"/>
      <c r="C194" s="69"/>
      <c r="D194" s="70"/>
      <c r="E194" s="68"/>
      <c r="F194" s="68"/>
      <c r="G194" s="68"/>
      <c r="H194" s="68"/>
      <c r="I194" s="68"/>
      <c r="J194" s="71"/>
      <c r="K194" s="71"/>
      <c r="L194" s="53"/>
      <c r="M194" s="53"/>
      <c r="N194" s="53"/>
      <c r="O194" s="53"/>
      <c r="P194" s="53"/>
      <c r="Q194" s="68"/>
      <c r="R194" s="53"/>
      <c r="S194" s="53"/>
      <c r="T194" s="53"/>
      <c r="U194" s="53"/>
      <c r="V194" s="53"/>
      <c r="W194" s="68"/>
      <c r="X194" s="53"/>
      <c r="Y194" s="53"/>
      <c r="Z194" s="53"/>
      <c r="AA194" s="53"/>
      <c r="AB194" s="53"/>
      <c r="AC194" s="68"/>
      <c r="AD194" s="53"/>
      <c r="AE194" s="53"/>
      <c r="AF194" s="53"/>
      <c r="AG194" s="53"/>
      <c r="AH194" s="53"/>
      <c r="AI194" s="68"/>
      <c r="AJ194" s="53"/>
      <c r="AK194" s="53"/>
      <c r="AL194" s="53"/>
      <c r="AM194" s="53"/>
      <c r="AN194" s="53"/>
      <c r="AO194" s="68"/>
      <c r="AP194" s="53"/>
      <c r="AQ194" s="53"/>
      <c r="AR194" s="53"/>
      <c r="AS194" s="53"/>
      <c r="AT194" s="53"/>
      <c r="AU194" s="68"/>
      <c r="AV194" s="53"/>
      <c r="AW194" s="53"/>
      <c r="AX194" s="53"/>
      <c r="AY194" s="53"/>
      <c r="AZ194" s="53"/>
      <c r="BA194" s="68"/>
      <c r="BB194" s="53"/>
      <c r="BC194" s="53"/>
      <c r="BD194" s="53"/>
      <c r="BE194" s="53"/>
      <c r="BF194" s="53"/>
      <c r="BG194" s="68"/>
      <c r="BH194" s="53"/>
      <c r="BI194" s="53"/>
      <c r="BJ194" s="53"/>
      <c r="BK194" s="53"/>
      <c r="BL194" s="53"/>
      <c r="BM194" s="68"/>
      <c r="BN194" s="53"/>
      <c r="BO194" s="53"/>
      <c r="BP194" s="53"/>
      <c r="BQ194" s="53"/>
      <c r="BR194" s="53"/>
      <c r="BS194" s="68"/>
      <c r="BT194" s="53"/>
      <c r="BU194" s="53"/>
      <c r="BV194" s="53"/>
      <c r="BW194" s="53"/>
      <c r="BX194" s="53"/>
      <c r="BY194" s="68"/>
      <c r="BZ194" s="53"/>
      <c r="CA194" s="53"/>
      <c r="CB194" s="53"/>
      <c r="CC194" s="72"/>
      <c r="CD194" s="528"/>
      <c r="CE194" s="529"/>
      <c r="CF194" s="17"/>
      <c r="CG194" s="18"/>
      <c r="CH194" s="18"/>
    </row>
    <row r="195" spans="1:86" ht="16.149999999999999" hidden="1" customHeight="1" outlineLevel="1" thickBot="1" x14ac:dyDescent="0.35">
      <c r="A195" s="67"/>
      <c r="B195" s="68"/>
      <c r="C195" s="69"/>
      <c r="D195" s="69"/>
      <c r="E195" s="73"/>
      <c r="F195" s="68"/>
      <c r="G195" s="74" t="s">
        <v>40</v>
      </c>
      <c r="H195" s="161">
        <f>H10+H12+H14+H16+H18+H20+H22+H24+H26+H28+H30+H32+H34+H36+H38+H40+H42+H44+H46+H48+H50+H52+H54+H56+H58+H60+H62+H64+H66+H68+H70+H72+H74+H76+H78+H80+H82+H84+H86+H88+H90+H92+H94+H96+H98+H100+H102+H104+H106+H108+H110+H112+H114+H116+H118+H120+H122+H124+H126+H128+H130+H132+H134+H136+H138+H140+H142+H144+H146+H148+H150+H152+H154+H156+H158+H160+H162+H164+H166+H168+H170+H172+H174+H176+H178+H180+H182+H184+H186+H188+H190+H192</f>
        <v>1</v>
      </c>
      <c r="I195" s="162">
        <f>I10+I12+I14+I16+I18+I20+I22+I24+I26+I28+I30+I32+I34+I36+I38+I40+I42+I44+I46+I48+I50+I52+I54+I56+I58+I60+I62+I64+I66+I68+I70+I72+I74+I76+I78+I80+I82+I84+I86+I88+I90+I92+I94+I96+I98+I100+I102+I104+I106+I108+I110+I112+I114+I116+I118+I120+I122+I124+I126+I128+I130+I132+I134+I136+I138+I140+I142+I144+I146+I148+I150+I152+I154+I156+I158+I160+I162+I164+I166+I168+I170+I172+I174+I176+I178+I180+I182+I184+I186+I188+I190+I192</f>
        <v>0</v>
      </c>
      <c r="J195" s="179">
        <f>+I195+H195</f>
        <v>1</v>
      </c>
      <c r="K195" s="217"/>
      <c r="L195" s="75"/>
      <c r="M195" s="75"/>
      <c r="N195" s="481" t="s">
        <v>41</v>
      </c>
      <c r="O195" s="481" t="s">
        <v>42</v>
      </c>
      <c r="P195" s="161">
        <f>P10+P12+P14+P16+P18+P20+P22+P24+P26+P28+P30+P32+P34+P36+P38+P40+P42+P44+P46+P48+P50+P52+P54+P56+P58+P60+P62+P64+P66+P68+P70+P72+P74+P76+P78+P80+P82+P84+P86+P88+P90+P92+P94+P96+P98+P100+P102+P104+P106+P108+P110+P112+P114+P116+P118+P120+P122+P124+P126+P128+P130+P132+P134+P136+P138+P140+P142+P144+P146+P148+P150+P152+P154+P156+P158+P160+P162+P164+P166+P168+P170+P172+P174+P176+P178+P180+P182+P184+P186+P188+P190+P192</f>
        <v>1</v>
      </c>
      <c r="Q195" s="162">
        <f>Q10+Q12+Q14+Q16+Q18+Q20+Q22+Q24+Q26+Q28+Q30+Q32+Q34+Q36+Q38+Q40+Q42+Q44+Q46+Q48+Q50+Q52+Q54+Q56+Q58+Q60+Q62+Q64+Q66+Q68+Q70+Q72+Q74+Q76+Q78+Q80+Q82+Q84+Q86+Q88+Q90+Q92+Q94+Q96+Q98+Q100+Q102+Q104+Q106+Q108+Q110+Q112+Q114+Q116+Q118+Q120+Q122+Q124+Q126+Q128+Q130+Q132+Q134+Q136+Q138+Q140+Q142+Q144+Q146+Q148+Q150+Q152+Q154+Q156+Q158+Q160+Q162+Q164+Q166+Q168+Q170+Q172+Q174+Q176+Q178+Q180+Q182+Q184+Q186+Q188+Q190+Q192</f>
        <v>0</v>
      </c>
      <c r="R195" s="163">
        <f t="shared" ref="R195:R196" si="101">+P195+Q195</f>
        <v>1</v>
      </c>
      <c r="S195" s="164"/>
      <c r="T195" s="164"/>
      <c r="U195" s="164"/>
      <c r="V195" s="161">
        <f>V10+V12+V14+V16+V18+V20+V22+V24+V26+V28+V30+V32+V34+V36+V38+V40+V42+V44+V46+V48+V50+V52+V54+V56+V58+V60+V62+V64+V66+V68+V70+V72+V74+V76+V78+V80+V82+V84+V86+V88+V90+V92+V94+V96+V98+V100+V102+V104+V106+V108+V110+V112+V114+V116+V118+V120+V122+V124+V126+V128+V130+V132+V134+V136+V138+V140+V142+V144+V146+V148+V150+V152+V154+V156+V158+V160+V162+V164+V166+V168+V170+V172+V174+V176+V178+V180+V182+V184+V186+V188+V190+V192</f>
        <v>0</v>
      </c>
      <c r="W195" s="162">
        <f>W10+W12+W14+W16+W18+W20+W22+W24+W26+W28+W30+W32+W34+W36+W38+W40+W42+W44+W46+W48+W50+W52+W54+W56+W58+W60+W62+W64+W66+W68+W70+W72+W74+W76+W78+W80+W82+W84+W86+W88+W90+W92+W94+W96+W98+W100+W102+W104+W106+W108+W110+W112+W114+W116+W118+W120+W122+W124+W126+W128+W130+W132+W134+W136+W138+W140+W142+W144+W146+W148+W150+W152+W154+W156+W158+W160+W162+W164+W166+W168+W170+W172+W174+W176+W178+W180+W182+W184+W186+W188+W190+W192</f>
        <v>0</v>
      </c>
      <c r="X195" s="163">
        <f t="shared" ref="X195:X196" si="102">+V195+W195</f>
        <v>0</v>
      </c>
      <c r="Y195" s="165">
        <f t="shared" ref="Y195:Y196" si="103">+X195+R195</f>
        <v>1</v>
      </c>
      <c r="Z195" s="163"/>
      <c r="AA195" s="163"/>
      <c r="AB195" s="161">
        <f>AB10+AB12+AB14+AB16+AB18+AB20+AB22+AB24+AB26+AB28+AB30+AB32+AB34+AB36+AB38+AB40+AB42+AB44+AB46+AB48+AB50+AB52+AB54+AB56+AB58+AB60+AB62+AB64+AB66+AB68+AB70+AB72+AB74+AB76+AB78+AB80+AB82+AB84+AB86+AB88+AB90+AB92+AB94+AB96+AB98+AB100+AB102+AB104+AB106+AB108+AB110+AB112+AB114+AB116+AB118+AB120+AB122+AB124+AB126+AB128+AB130+AB132+AB134+AB136+AB138+AB140+AB142+AB144+AB146+AB148+AB150+AB152+AB154+AB156+AB158+AB160+AB162+AB164+AB166+AB168+AB170+AB172+AB174+AB176+AB178+AB180+AB182+AB184+AB186+AB188+AB190+AB192</f>
        <v>0</v>
      </c>
      <c r="AC195" s="162">
        <f>AC10+AC12+AC14+AC16+AC18+AC20+AC22+AC24+AC26+AC28+AC30+AC32+AC34+AC36+AC38+AC40+AC42+AC44+AC46+AC48+AC50+AC52+AC54+AC56+AC58+AC60+AC62+AC64+AC66+AC68+AC70+AC72+AC74+AC76+AC78+AC80+AC82+AC84+AC86+AC88+AC90+AC92+AC94+AC96+AC98+AC100+AC102+AC104+AC106+AC108+AC110+AC112+AC114+AC116+AC118+AC120+AC122+AC124+AC126+AC128+AC130+AC132+AC134+AC136+AC138+AC140+AC142+AC144+AC146+AC148+AC150+AC152+AC154+AC156+AC158+AC160+AC162+AC164+AC166+AC168+AC170+AC172+AC174+AC176+AC178+AC180+AC182+AC184+AC186+AC188+AC190+AC192</f>
        <v>0</v>
      </c>
      <c r="AD195" s="163">
        <f t="shared" ref="AD195:AD196" si="104">+AB195+AC195</f>
        <v>0</v>
      </c>
      <c r="AE195" s="165">
        <f t="shared" ref="AE195:AE196" si="105">+AD195+Y195+R195</f>
        <v>2</v>
      </c>
      <c r="AF195" s="163"/>
      <c r="AG195" s="163"/>
      <c r="AH195" s="161">
        <f>AH10+AH12+AH14+AH16+AH18+AH20+AH22+AH24+AH26+AH28+AH30+AH32+AH34+AH36+AH38+AH40+AH42+AH44+AH46+AH48+AH50+AH52+AH54+AH56+AH58+AH60+AH62+AH64+AH66+AH68+AH70+AH72+AH74+AH76+AH78+AH80+AH82+AH84+AH86+AH88+AH90+AH92+AH94+AH96+AH98+AH100+AH102+AH104+AH106+AH108+AH110+AH112+AH114+AH116+AH118+AH120+AH122+AH124+AH126+AH128+AH130+AH132+AH134+AH136+AH138+AH140+AH142+AH144+AH146+AH148+AH150+AH152+AH154+AH156+AH158+AH160+AH162+AH164+AH166+AH168+AH170+AH172+AH174+AH176+AH178+AH180+AH182+AH184+AH186+AH188+AH190+AH192</f>
        <v>0</v>
      </c>
      <c r="AI195" s="162">
        <f>AI10+AI12+AI14+AI16+AI18+AI20+AI22+AI24+AI26+AI28+AI30+AI32+AI34+AI36+AI38+AI40+AI42+AI44+AI46+AI48+AI50+AI52+AI54+AI56+AI58+AI60+AI62+AI64+AI66+AI68+AI70+AI72+AI74+AI76+AI78+AI80+AI82+AI84+AI86+AI88+AI90+AI92+AI94+AI96+AI98+AI100+AI102+AI104+AI106+AI108+AI110+AI112+AI114+AI116+AI118+AI120+AI122+AI124+AI126+AI128+AI130+AI132+AI134+AI136+AI138+AI140+AI142+AI144+AI146+AI148+AI150+AI152+AI154+AI156+AI158+AI160+AI162+AI164+AI166+AI168+AI170+AI172+AI174+AI176+AI178+AI180+AI182+AI184+AI186+AI188+AI190+AI192</f>
        <v>0</v>
      </c>
      <c r="AJ195" s="163">
        <f t="shared" ref="AJ195:AJ196" si="106">+AH195+AI195</f>
        <v>0</v>
      </c>
      <c r="AK195" s="165">
        <f t="shared" ref="AK195:AK196" si="107">+AJ195+AD195+X195+R195</f>
        <v>1</v>
      </c>
      <c r="AL195" s="163"/>
      <c r="AM195" s="163"/>
      <c r="AN195" s="161">
        <f>AN10+AN12+AN14+AN16+AN18+AN20+AN22+AN24+AN26+AN28+AN30+AN32+AN34+AN36+AN38+AN40+AN42+AN44+AN46+AN48+AN50+AN52+AN54+AN56+AN58+AN60+AN62+AN64+AN66+AN68+AN70+AN72+AN74+AN76+AN78+AN80+AN82+AN84+AN86+AN88+AN90+AN92+AN94+AN96+AN98+AN100+AN102+AN104+AN106+AN108+AN110+AN112+AN114+AN116+AN118+AN120+AN122+AN124+AN126+AN128+AN130+AN132+AN134+AN136+AN138+AN140+AN142+AN144+AN146+AN148+AN150+AN152+AN154+AN156+AN158+AN160+AN162+AN164+AN166+AN168+AN170+AN172+AN174+AN176+AN178+AN180+AN182+AN184+AN186+AN188+AN190+AN192</f>
        <v>0</v>
      </c>
      <c r="AO195" s="162">
        <f>AO10+AO12+AO14+AO16+AO18+AO20+AO22+AO24+AO26+AO28+AO30+AO32+AO34+AO36+AO38+AO40+AO42+AO44+AO46+AO48+AO50+AO52+AO54+AO56+AO58+AO60+AO62+AO64+AO66+AO68+AO70+AO72+AO74+AO76+AO78+AO80+AO82+AO84+AO86+AO88+AO90+AO92+AO94+AO96+AO98+AO100+AO102+AO104+AO106+AO108+AO110+AO112+AO114+AO116+AO118+AO120+AO122+AO124+AO126+AO128+AO130+AO132+AO134+AO136+AO138+AO140+AO142+AO144+AO146+AO148+AO150+AO152+AO154+AO156+AO158+AO160+AO162+AO164+AO166+AO168+AO170+AO172+AO174+AO176+AO178+AO180+AO182+AO184+AO186+AO188+AO190+AO192</f>
        <v>0</v>
      </c>
      <c r="AP195" s="163">
        <f t="shared" ref="AP195:AP196" si="108">+AN195+AO195</f>
        <v>0</v>
      </c>
      <c r="AQ195" s="165">
        <f t="shared" ref="AQ195:AQ196" si="109">+R195+AP195+AJ195+AD195+X195</f>
        <v>1</v>
      </c>
      <c r="AR195" s="164"/>
      <c r="AS195" s="164"/>
      <c r="AT195" s="161">
        <f>AT10+AT12+AT14+AT16+AT18+AT20+AT22+AT24+AT26+AT28+AT30+AT32+AT34+AT36+AT38+AT40+AT42+AT44+AT46+AT48+AT50+AT52+AT54+AT56+AT58+AT60+AT62+AT64+AT66+AT68+AT70+AT72+AT74+AT76+AT78+AT80+AT82+AT84+AT86+AT88+AT90+AT92+AT94+AT96+AT98+AT100+AT102+AT104+AT106+AT108+AT110+AT112+AT114+AT116+AT118+AT120+AT122+AT124+AT126+AT128+AT130+AT132+AT134+AT136+AT138+AT140+AT142+AT144+AT146+AT148+AT150+AT152+AT154+AT156+AT158+AT160+AT162+AT164+AT166+AT168+AT170+AT172+AT174+AT176+AT178+AT180+AT182+AT184+AT186+AT188+AT190+AT192</f>
        <v>0</v>
      </c>
      <c r="AU195" s="162">
        <f>AU10+AU12+AU14+AU16+AU18+AU20+AU22+AU24+AU26+AU28+AU30+AU32+AU34+AU36+AU38+AU40+AU42+AU44+AU46+AU48+AU50+AU52+AU54+AU56+AU58+AU60+AU62+AU64+AU66+AU68+AU70+AU72+AU74+AU76+AU78+AU80+AU82+AU84+AU86+AU88+AU90+AU92+AU94+AU96+AU98+AU100+AU102+AU104+AU106+AU108+AU110+AU112+AU114+AU116+AU118+AU120+AU122+AU124+AU126+AU128+AU130+AU132+AU134+AU136+AU138+AU140+AU142+AU144+AU146+AU148+AU150+AU152+AU154+AU156+AU158+AU160+AU162+AU164+AU166+AU168+AU170+AU172+AU174+AU176+AU178+AU180+AU182+AU184+AU186+AU188+AU190+AU192</f>
        <v>0</v>
      </c>
      <c r="AV195" s="163">
        <f t="shared" ref="AV195:AV196" si="110">+AT195+AU195</f>
        <v>0</v>
      </c>
      <c r="AW195" s="165">
        <f>R195+X195+AV195+AP195+AJ195+AD195</f>
        <v>1</v>
      </c>
      <c r="AX195" s="164"/>
      <c r="AY195" s="164"/>
      <c r="AZ195" s="161">
        <f>AZ10+AZ12+AZ14+AZ16+AZ18+AZ20+AZ22+AZ24+AZ26+AZ28+AZ30+AZ32+AZ34+AZ36+AZ38+AZ40+AZ42+AZ44+AZ46+AZ48+AZ50+AZ52+AZ54+AZ56+AZ58+AZ60+AZ62+AZ64+AZ66+AZ68+AZ70+AZ72+AZ74+AZ76+AZ78+AZ80+AZ82+AZ84+AZ86+AZ88+AZ90+AZ92+AZ94+AZ96+AZ98+AZ100+AZ102+AZ104+AZ106+AZ108+AZ110+AZ112+AZ114+AZ116+AZ118+AZ120+AZ122+AZ124+AZ126+AZ128+AZ130+AZ132+AZ134+AZ136+AZ138+AZ140+AZ142+AZ144+AZ146+AZ148+AZ150+AZ152+AZ154+AZ156+AZ158+AZ160+AZ162+AZ164+AZ166+AZ168+AZ170+AZ172+AZ174+AZ176+AZ178+AZ180+AZ182+AZ184+AZ186+AZ188+AZ190+AZ192</f>
        <v>0</v>
      </c>
      <c r="BA195" s="162">
        <f>BA10+BA12+BA14+BA16+BA18+BA20+BA22+BA24+BA26+BA28+BA30+BA32+BA34+BA36+BA38+BA40+BA42+BA44+BA46+BA48+BA50+BA52+BA54+BA56+BA58+BA60+BA62+BA64+BA66+BA68+BA70+BA72+BA74+BA76+BA78+BA80+BA82+BA84+BA86+BA88+BA90+BA92+BA94+BA96+BA98+BA100+BA102+BA104+BA106+BA108+BA110+BA112+BA114+BA116+BA118+BA120+BA122+BA124+BA126+BA128+BA130+BA132+BA134+BA136+BA138+BA140+BA142+BA144+BA146+BA148+BA150+BA152+BA154+BA156+BA158+BA160+BA162+BA164+BA166+BA168+BA170+BA172+BA174+BA176+BA178+BA180+BA182+BA184+BA186+BA188+BA190+BA192</f>
        <v>0</v>
      </c>
      <c r="BB195" s="163">
        <f t="shared" ref="BB195:BB196" si="111">+AZ195+BA195</f>
        <v>0</v>
      </c>
      <c r="BC195" s="165">
        <f>X195+R195+AD195+BB195+AV195+AP195+AJ195</f>
        <v>1</v>
      </c>
      <c r="BD195" s="164"/>
      <c r="BE195" s="164"/>
      <c r="BF195" s="161">
        <f>BF10+BF12+BF14+BF16+BF18+BF20+BF22+BF24+BF26+BF28+BF30+BF32+BF34+BF36+BF38+BF40+BF42+BF44+BF46+BF48+BF50+BF52+BF54+BF56+BF58+BF60+BF62+BF64+BF66+BF68+BF70+BF72+BF74+BF76+BF78+BF80+BF82+BF84+BF86+BF88+BF90+BF92+BF94+BF96+BF98+BF100+BF102+BF104+BF106+BF108+BF110+BF112+BF114+BF116+BF118+BF120+BF122+BF124+BF126+BF128+BF130+BF132+BF134+BF136+BF138+BF140+BF142+BF144+BF146+BF148+BF150+BF152+BF154+BF156+BF158+BF160+BF162+BF164+BF166+BF168+BF170+BF172+BF174+BF176+BF178+BF180+BF182+BF184+BF186+BF188+BF190+BF192</f>
        <v>0</v>
      </c>
      <c r="BG195" s="162">
        <f>BG10+BG12+BG14+BG16+BG18+BG20+BG22+BG24+BG26+BG28+BG30+BG32+BG34+BG36+BG38+BG40+BG42+BG44+BG46+BG48+BG50+BG52+BG54+BG56+BG58+BG60+BG62+BG64+BG66+BG68+BG70+BG72+BG74+BG76+BG78+BG80+BG82+BG84+BG86+BG88+BG90+BG92+BG94+BG96+BG98+BG100+BG102+BG104+BG106+BG108+BG110+BG112+BG114+BG116+BG118+BG120+BG122+BG124+BG126+BG128+BG130+BG132+BG134+BG136+BG138+BG140+BG142+BG144+BG146+BG148+BG150+BG152+BG154+BG156+BG158+BG160+BG162+BG164+BG166+BG168+BG170+BG172+BG174+BG176+BG178+BG180+BG182+BG184+BG186+BG188+BG190+BG192</f>
        <v>0</v>
      </c>
      <c r="BH195" s="163">
        <f t="shared" ref="BH195:BH196" si="112">+BF195+BG195</f>
        <v>0</v>
      </c>
      <c r="BI195" s="165">
        <f>R195+X195+AD195+AJ195+BH195+BB195+AV195+AP195</f>
        <v>1</v>
      </c>
      <c r="BJ195" s="164"/>
      <c r="BK195" s="164"/>
      <c r="BL195" s="161">
        <f>BL10+BL12+BL14+BL16+BL18+BL20+BL22+BL24+BL26+BL28+BL30+BL32+BL34+BL36+BL38+BL40+BL42+BL44+BL46+BL48+BL50+BL52+BL54+BL56+BL58+BL60+BL62+BL64+BL66+BL68+BL70+BL72+BL74+BL76+BL78+BL80+BL82+BL84+BL86+BL88+BL90+BL92+BL94+BL96+BL98+BL100+BL102+BL104+BL106+BL108+BL110+BL112+BL114+BL116+BL118+BL120+BL122+BL124+BL126+BL128+BL130+BL132+BL134+BL136+BL138+BL140+BL142+BL144+BL146+BL148+BL150+BL152+BL154+BL156+BL158+BL160+BL162+BL164+BL166+BL168+BL170+BL172+BL174+BL176+BL178+BL180+BL182+BL184+BL186+BL188+BL190+BL192</f>
        <v>0</v>
      </c>
      <c r="BM195" s="162">
        <f>BM10+BM12+BM14+BM16+BM18+BM20+BM22+BM24+BM26+BM28+BM30+BM32+BM34+BM36+BM38+BM40+BM42+BM44+BM46+BM48+BM50+BM52+BM54+BM56+BM58+BM60+BM62+BM64+BM66+BM68+BM70+BM72+BM74+BM76+BM78+BM80+BM82+BM84+BM86+BM88+BM90+BM92+BM94+BM96+BM98+BM100+BM102+BM104+BM106+BM108+BM110+BM112+BM114+BM116+BM118+BM120+BM122+BM124+BM126+BM128+BM130+BM132+BM134+BM136+BM138+BM140+BM142+BM144+BM146+BM148+BM150+BM152+BM154+BM156+BM158+BM160+BM162+BM164+BM166+BM168+BM170+BM172+BM174+BM176+BM178+BM180+BM182+BM184+BM186+BM188+BM190+BM192</f>
        <v>0</v>
      </c>
      <c r="BN195" s="163">
        <f t="shared" ref="BN195:BN196" si="113">+BL195+BM195</f>
        <v>0</v>
      </c>
      <c r="BO195" s="165">
        <f>R195+X195+AD195+AJ195+BH195+BB195+AV195+AP195+BN195</f>
        <v>1</v>
      </c>
      <c r="BP195" s="164"/>
      <c r="BQ195" s="164"/>
      <c r="BR195" s="161">
        <f>BR10+BR12+BR14+BR16+BR18+BR20+BR22+BR24+BR26+BR28+BR30+BR32+BR34+BR36+BR38+BR40+BR42+BR44+BR46+BR48+BR50+BR52+BR54+BR56+BR58+BR60+BR62+BR64+BR66+BR68+BR70+BR72+BR74+BR76+BR78+BR80+BR82+BR84+BR86+BR88+BR90+BR92+BR94+BR96+BR98+BR100+BR102+BR104+BR106+BR108+BR110+BR112+BR114+BR116+BR118+BR120+BR122+BR124+BR126+BR128+BR130+BR132+BR134+BR136+BR138+BR140+BR142+BR144+BR146+BR148+BR150+BR152+BR154+BR156+BR158+BR160+BR162+BR164+BR166+BR168+BR170+BR172+BR174+BR176+BR178+BR180+BR182+BR184+BR186+BR188+BR190+BR192</f>
        <v>0</v>
      </c>
      <c r="BS195" s="162">
        <f>BS10+BS12+BS14+BS16+BS18+BS20+BS22+BS24+BS26+BS28+BS30+BS32+BS34+BS36+BS38+BS40+BS42+BS44+BS46+BS48+BS50+BS52+BS54+BS56+BS58+BS60+BS62+BS64+BS66+BS68+BS70+BS72+BS74+BS76+BS78+BS80+BS82+BS84+BS86+BS88+BS90+BS92+BS94+BS96+BS98+BS100+BS102+BS104+BS106+BS108+BS110+BS112+BS114+BS116+BS118+BS120+BS122+BS124+BS126+BS128+BS130+BS132+BS134+BS136+BS138+BS140+BS142+BS144+BS146+BS148+BS150+BS152+BS154+BS156+BS158+BS160+BS162+BS164+BS166+BS168+BS170+BS172+BS174+BS176+BS178+BS180+BS182+BS184+BS186+BS188+BS190+BS192</f>
        <v>0</v>
      </c>
      <c r="BT195" s="163">
        <f t="shared" ref="BT195:BT196" si="114">+BR195+BS195</f>
        <v>0</v>
      </c>
      <c r="BU195" s="165">
        <f>R195+X195+AD195+AJ195+BH195+BB195+AV195+AP195+BN195+BT195</f>
        <v>1</v>
      </c>
      <c r="BV195" s="164"/>
      <c r="BW195" s="164"/>
      <c r="BX195" s="161">
        <f>BX10+BX12+BX14+BX16+BX18+BX20+BX22+BX24+BX26+BX28+BX30+BX32+BX34+BX36+BX38+BX40+BX42+BX44+BX46+BX48+BX50+BX52+BX54+BX56+BX58+BX60+BX62+BX64+BX66+BX68+BX70+BX72+BX74+BX76+BX78+BX80+BX82+BX84+BX86+BX88+BX90+BX92+BX94+BX96+BX98+BX100+BX102+BX104+BX106+BX108+BX110+BX112+BX114+BX116+BX118+BX120+BX122+BX124+BX126+BX128+BX130+BX132+BX134+BX136+BX138+BX140+BX142+BX144+BX146+BX148+BX150+BX152+BX154+BX156+BX158+BX160+BX162+BX164+BX166+BX168+BX170+BX172+BX174+BX176+BX178+BX180+BX182+BX184+BX186+BX188+BX190+BX192</f>
        <v>0</v>
      </c>
      <c r="BY195" s="162">
        <f>BY10+BY12+BY14+BY16+BY18+BY20+BY22+BY24+BY26+BY28+BY30+BY32+BY34+BY36+BY38+BY40+BY42+BY44+BY46+BY48+BY50+BY52+BY54+BY56+BY58+BY60+BY62+BY64+BY66+BY68+BY70+BY72+BY74+BY76+BY78+BY80+BY82+BY84+BY86+BY88+BY90+BY92+BY94+BY96+BY98+BY100+BY102+BY104+BY106+BY108+BY110+BY112+BY114+BY116+BY118+BY120+BY122+BY124+BY126+BY128+BY130+BY132+BY134+BY136+BY138+BY140+BY142+BY144+BY146+BY148+BY150+BY152+BY154+BY156+BY158+BY160+BY162+BY164+BY166+BY168+BY170+BY172+BY174+BY176+BY178+BY180+BY182+BY184+BY186+BY188+BY190+BY192</f>
        <v>0</v>
      </c>
      <c r="BZ195" s="163">
        <f t="shared" ref="BZ195:BZ196" si="115">+BX195+BY195</f>
        <v>0</v>
      </c>
      <c r="CA195" s="165">
        <f>R195+X195+AD195+AJ195+BH195+BB195+AV195+AP195+BN195+BT195+BZ195</f>
        <v>1</v>
      </c>
      <c r="CB195" s="165">
        <f>R195+X195+AD195+AJ195+BH195+BB195+AV195+AP195+BN195+BT195+BZ195+CC195</f>
        <v>1</v>
      </c>
      <c r="CC195" s="166">
        <f>+CD195+CE195</f>
        <v>0</v>
      </c>
      <c r="CD195" s="167">
        <f>CD10+CD12+CD14+CD16+CD18+CD20+CD22+CD24+CD26+CD28+CD30+CD32+CD34+CD36+CD38+CD40+CD42+CD44+CD46+CD48+CD50+CD52+CD54+CD56+CD58+CD60+CD62+CD64+CD66+CD68+CD70+CD72+CD74+CD76+CD78+CD80+CD82+CD84+CD86+CD88+CD90+CD92+CD94+CD96+CD98+CD100+CD102+CD104+CD106+CD108+CD110+CD112+CD114+CD116+CD118+CD120+CD122+CD124+CD126+CD128+CD130+CD132+CD134+CD136+CD138+CD140+CD142+CD144+CD146+CD148+CD150+CD152+CD154+CD156+CD158+CD160+CD162+CD164+CD166+CD168+CD170+CD172+CD174+CD176+CD178+CD180+CD182+CD184+CD186+CD188+CD190+CD192</f>
        <v>0</v>
      </c>
      <c r="CE195" s="162">
        <f>CE10+CE12+CE14+CE16+CE18+CE20+CE22+CE24+CE26+CE28+CE30+CE32+CE34+CE36+CE38+CE40+CE42+CE44+CE46+CE48+CE50+CE52+CE54+CE56+CE58+CE60+CE62+CE64+CE66+CE68+CE70+CE72+CE74+CE76+CE78+CE80+CE82+CE84+CE86+CE88+CE90+CE92+CE94+CE96+CE98+CE100+CE102+CE104+CE106+CE108+CE110+CE112+CE114+CE116+CE118+CE120+CE122+CE124+CE126+CE128+CE130+CE132+CE134+CE136+CE138+CE140+CE142+CE144+CE146+CE148+CE150+CE152+CE154+CE156+CE158+CE160+CE162+CE164+CE166+CE168+CE170+CE172+CE174+CE176+CE178+CE180+CE182+CE184+CE186+CE188+CE190+CE192</f>
        <v>0</v>
      </c>
      <c r="CF195" s="17"/>
      <c r="CG195" s="18"/>
      <c r="CH195" s="18"/>
    </row>
    <row r="196" spans="1:86" ht="16.149999999999999" hidden="1" customHeight="1" outlineLevel="1" thickBot="1" x14ac:dyDescent="0.35">
      <c r="A196" s="67"/>
      <c r="B196" s="68"/>
      <c r="C196" s="69"/>
      <c r="D196" s="69"/>
      <c r="E196" s="73"/>
      <c r="F196" s="68"/>
      <c r="G196" s="76" t="s">
        <v>43</v>
      </c>
      <c r="H196" s="168">
        <f>H11+H13+H15+H17+H19+H21+H23+H25+H27+H29+H31+H33+H35+H37+H39+H41+H43+H45+H47+H49+H51+H53+H55+H57+H59+H61+H63+H65+H67+H69+H71+H73+H75+H77+H79+H81+H83+H85+H87+H89+H91+H93+H95+H97+H99+H101+H103+H105+H107+H109+H111+H113+H115+H117+H119+H121+H123+H125+H127+H129+H131+H133+H135+H137+H139+H141+H143+H145+H147+H149+H151+H153+H155+H157+H159+H161+H163+H165+H167+H169+H171+H173+H175+H177+H179+H181+H183+H185+H187+H189+H191+H193</f>
        <v>1</v>
      </c>
      <c r="I196" s="169">
        <f>I11+I13+I15+I17+I19+I21+I23+I25+I27+I29+I31+I33+I35+I37+I39+I41+I43+I45+I47+I49+I51+I53+I55+I57+I59+I61+I63+I65+I67+I69+I71+I73+I75+I77+I79+I81+I83+I85+I87+I89+I91+I93+I95+I97+I99+I101+I103+I105+I107+I109+I111+I113+I115+I117+I119+I121+I123+I125+I127+I129+I131+I133+I135+I137+I139+I141+I143+I145+I147+I149+I151+I153+I155+I157+I159+I161+I163+I165+I167+I169+I171+I173+I175+I177+I179+I181+I183+I185+I187+I189+I191+I193</f>
        <v>0</v>
      </c>
      <c r="J196" s="180">
        <f>+I196+H196</f>
        <v>1</v>
      </c>
      <c r="K196" s="218"/>
      <c r="L196" s="75"/>
      <c r="M196" s="75"/>
      <c r="N196" s="482"/>
      <c r="O196" s="482"/>
      <c r="P196" s="168">
        <f>P11+P13+P15+P17+P19+P21+P23+P25+P27+P29+P31+P33+P35+P37+P39+P41+P43+P45+P47+P49+P51+P53+P55+P57+P59+P61+P63+P65+P67+P69+P71+P73+P75+P77+P79+P81+P83+P85+P87+P89+P91+P93+P95+P97+P99+P101+P103+P105+P107+P109+P111+P113+P115+P117+P119+P121+P123+P125+P127+P129+P131+P133+P135+P137+P139+P141+P143+P145+P147+P149+P151+P153+P155+P157+P159+P161+P163+P165+P167+P169+P171+P173+P175+P177+P179+P181+P183+P185+P187+P189+P191+P193</f>
        <v>1</v>
      </c>
      <c r="Q196" s="169">
        <f>Q11+Q13+Q15+Q17+Q19+Q21+Q23+Q25+Q27+Q29+Q31+Q33+Q35+Q37+Q39+Q41+Q43+Q45+Q47+Q49+Q51+Q53+Q55+Q57+Q59+Q61+Q63+Q65+Q67+Q69+Q71+Q73+Q75+Q77+Q79+Q81+Q83+Q85+Q87+Q89+Q91+Q93+Q95+Q97+Q99+Q101+Q103+Q105+Q107+Q109+Q111+Q113+Q115+Q117+Q119+Q121+Q123+Q125+Q127+Q129+Q131+Q133+Q135+Q137+Q139+Q141+Q143+Q145+Q147+Q149+Q151+Q153+Q155+Q157+Q159+Q161+Q163+Q165+Q167+Q169+Q171+Q173+Q175+Q177+Q179+Q181+Q183+Q185+Q187+Q189+Q191+Q193</f>
        <v>0</v>
      </c>
      <c r="R196" s="147">
        <f t="shared" si="101"/>
        <v>1</v>
      </c>
      <c r="S196" s="148"/>
      <c r="T196" s="148"/>
      <c r="U196" s="148"/>
      <c r="V196" s="168">
        <f>V11+V13+V15+V17+V19+V21+V23+V25+V27+V29+V31+V33+V35+V37+V39+V41+V43+V45+V47+V49+V51+V53+V55+V57+V59+V61+V63+V65+V67+V69+V71+V73+V75+V77+V79+V81+V83+V85+V87+V89+V91+V93+V95+V97+V99+V101+V103+V105+V107+V109+V111+V113+V115+V117+V119+V121+V123+V125+V127+V129+V131+V133+V135+V137+V139+V141+V143+V145+V147+V149+V151+V153+V155+V157+V159+V161+V163+V165+V167+V169+V171+V173+V175+V177+V179+V181+V183+V185+V187+V189+V191+V193</f>
        <v>0</v>
      </c>
      <c r="W196" s="169">
        <f>W11+W13+W15+W17+W19+W21+W23+W25+W27+W29+W31+W33+W35+W37+W39+W41+W43+W45+W47+W49+W51+W53+W55+W57+W59+W61+W63+W65+W67+W69+W71+W73+W75+W77+W79+W81+W83+W85+W87+W89+W91+W93+W95+W97+W99+W101+W103+W105+W107+W109+W111+W113+W115+W117+W119+W121+W123+W125+W127+W129+W131+W133+W135+W137+W139+W141+W143+W145+W147+W149+W151+W153+W155+W157+W159+W161+W163+W165+W167+W169+W171+W173+W175+W177+W179+W181+W183+W185+W187+W189+W191+W193</f>
        <v>0</v>
      </c>
      <c r="X196" s="147">
        <f t="shared" si="102"/>
        <v>0</v>
      </c>
      <c r="Y196" s="165">
        <f t="shared" si="103"/>
        <v>1</v>
      </c>
      <c r="Z196" s="147"/>
      <c r="AA196" s="147"/>
      <c r="AB196" s="168">
        <f>AB11+AB13+AB15+AB17+AB19+AB21+AB23+AB25+AB27+AB29+AB31+AB33+AB35+AB37+AB39+AB41+AB43+AB45+AB47+AB49+AB51+AB53+AB55+AB57+AB59+AB61+AB63+AB65+AB67+AB69+AB71+AB73+AB75+AB77+AB79+AB81+AB83+AB85+AB87+AB89+AB91+AB93+AB95+AB97+AB99+AB101+AB103+AB105+AB107+AB109+AB111+AB113+AB115+AB117+AB119+AB121+AB123+AB125+AB127+AB129+AB131+AB133+AB135+AB137+AB139+AB141+AB143+AB145+AB147+AB149+AB151+AB153+AB155+AB157+AB159+AB161+AB163+AB165+AB167+AB169+AB171+AB173+AB175+AB177+AB179+AB181+AB183+AB185+AB187+AB189+AB191+AB193</f>
        <v>0</v>
      </c>
      <c r="AC196" s="169">
        <f>AC11+AC13+AC15+AC17+AC19+AC21+AC23+AC25+AC27+AC29+AC31+AC33+AC35+AC37+AC39+AC41+AC43+AC45+AC47+AC49+AC51+AC53+AC55+AC57+AC59+AC61+AC63+AC65+AC67+AC69+AC71+AC73+AC75+AC77+AC79+AC81+AC83+AC85+AC87+AC89+AC91+AC93+AC95+AC97+AC99+AC101+AC103+AC105+AC107+AC109+AC111+AC113+AC115+AC117+AC119+AC121+AC123+AC125+AC127+AC129+AC131+AC133+AC135+AC137+AC139+AC141+AC143+AC145+AC147+AC149+AC151+AC153+AC155+AC157+AC159+AC161+AC163+AC165+AC167+AC169+AC171+AC173+AC175+AC177+AC179+AC181+AC183+AC185+AC187+AC189+AC191+AC193</f>
        <v>0</v>
      </c>
      <c r="AD196" s="147">
        <f t="shared" si="104"/>
        <v>0</v>
      </c>
      <c r="AE196" s="165">
        <f t="shared" si="105"/>
        <v>2</v>
      </c>
      <c r="AF196" s="147"/>
      <c r="AG196" s="147"/>
      <c r="AH196" s="168">
        <f>AH11+AH13+AH15+AH17+AH19+AH21+AH23+AH25+AH27+AH29+AH31+AH33+AH35+AH37+AH39+AH41+AH43+AH45+AH47+AH49+AH51+AH53+AH55+AH57+AH59+AH61+AH63+AH65+AH67+AH69+AH71+AH73+AH75+AH77+AH79+AH81+AH83+AH85+AH87+AH89+AH91+AH93+AH95+AH97+AH99+AH101+AH103+AH105+AH107+AH109+AH111+AH113+AH115+AH117+AH119+AH121+AH123+AH125+AH127+AH129+AH131+AH133+AH135+AH137+AH139+AH141+AH143+AH145+AH147+AH149+AH151+AH153+AH155+AH157+AH159+AH161+AH163+AH165+AH167+AH169+AH171+AH173+AH175+AH177+AH179+AH181+AH183+AH185+AH187+AH189+AH191+AH193</f>
        <v>0</v>
      </c>
      <c r="AI196" s="169">
        <f>AI11+AI13+AI15+AI17+AI19+AI21+AI23+AI25+AI27+AI29+AI31+AI33+AI35+AI37+AI39+AI41+AI43+AI45+AI47+AI49+AI51+AI53+AI55+AI57+AI59+AI61+AI63+AI65+AI67+AI69+AI71+AI73+AI75+AI77+AI79+AI81+AI83+AI85+AI87+AI89+AI91+AI93+AI95+AI97+AI99+AI101+AI103+AI105+AI107+AI109+AI111+AI113+AI115+AI117+AI119+AI121+AI123+AI125+AI127+AI129+AI131+AI133+AI135+AI137+AI139+AI141+AI143+AI145+AI147+AI149+AI151+AI153+AI155+AI157+AI159+AI161+AI163+AI165+AI167+AI169+AI171+AI173+AI175+AI177+AI179+AI181+AI183+AI185+AI187+AI189+AI191+AI193</f>
        <v>0</v>
      </c>
      <c r="AJ196" s="147">
        <f t="shared" si="106"/>
        <v>0</v>
      </c>
      <c r="AK196" s="165">
        <f t="shared" si="107"/>
        <v>1</v>
      </c>
      <c r="AL196" s="147"/>
      <c r="AM196" s="147"/>
      <c r="AN196" s="168">
        <f>AN11+AN13+AN15+AN17+AN19+AN21+AN23+AN25+AN27+AN29+AN31+AN33+AN35+AN37+AN39+AN41+AN43+AN45+AN47+AN49+AN51+AN53+AN55+AN57+AN59+AN61+AN63+AN65+AN67+AN69+AN71+AN73+AN75+AN77+AN79+AN81+AN83+AN85+AN87+AN89+AN91+AN93+AN95+AN97+AN99+AN101+AN103+AN105+AN107+AN109+AN111+AN113+AN115+AN117+AN119+AN121+AN123+AN125+AN127+AN129+AN131+AN133+AN135+AN137+AN139+AN141+AN143+AN145+AN147+AN149+AN151+AN153+AN155+AN157+AN159+AN161+AN163+AN165+AN167+AN169+AN171+AN173+AN175+AN177+AN179+AN181+AN183+AN185+AN187+AN189+AN191+AN193</f>
        <v>0</v>
      </c>
      <c r="AO196" s="169">
        <f>AO11+AO13+AO15+AO17+AO19+AO21+AO23+AO25+AO27+AO29+AO31+AO33+AO35+AO37+AO39+AO41+AO43+AO45+AO47+AO49+AO51+AO53+AO55+AO57+AO59+AO61+AO63+AO65+AO67+AO69+AO71+AO73+AO75+AO77+AO79+AO81+AO83+AO85+AO87+AO89+AO91+AO93+AO95+AO97+AO99+AO101+AO103+AO105+AO107+AO109+AO111+AO113+AO115+AO117+AO119+AO121+AO123+AO125+AO127+AO129+AO131+AO133+AO135+AO137+AO139+AO141+AO143+AO145+AO147+AO149+AO151+AO153+AO155+AO157+AO159+AO161+AO163+AO165+AO167+AO169+AO171+AO173+AO175+AO177+AO179+AO181+AO183+AO185+AO187+AO189+AO191+AO193</f>
        <v>0</v>
      </c>
      <c r="AP196" s="147">
        <f t="shared" si="108"/>
        <v>0</v>
      </c>
      <c r="AQ196" s="165">
        <f t="shared" si="109"/>
        <v>1</v>
      </c>
      <c r="AR196" s="148"/>
      <c r="AS196" s="148"/>
      <c r="AT196" s="168">
        <f>AT11+AT13+AT15+AT17+AT19+AT21+AT23+AT25+AT27+AT29+AT31+AT33+AT35+AT37+AT39+AT41+AT43+AT45+AT47+AT49+AT51+AT53+AT55+AT57+AT59+AT61+AT63+AT65+AT67+AT69+AT71+AT73+AT75+AT77+AT79+AT81+AT83+AT85+AT87+AT89+AT91+AT93+AT95+AT97+AT99+AT101+AT103+AT105+AT107+AT109+AT111+AT113+AT115+AT117+AT119+AT121+AT123+AT125+AT127+AT129+AT131+AT133+AT135+AT137+AT139+AT141+AT143+AT145+AT147+AT149+AT151+AT153+AT155+AT157+AT159+AT161+AT163+AT165+AT167+AT169+AT171+AT173+AT175+AT177+AT179+AT181+AT183+AT185+AT187+AT189+AT191+AT193</f>
        <v>0</v>
      </c>
      <c r="AU196" s="169">
        <f>AU11+AU13+AU15+AU17+AU19+AU21+AU23+AU25+AU27+AU29+AU31+AU33+AU35+AU37+AU39+AU41+AU43+AU45+AU47+AU49+AU51+AU53+AU55+AU57+AU59+AU61+AU63+AU65+AU67+AU69+AU71+AU73+AU75+AU77+AU79+AU81+AU83+AU85+AU87+AU89+AU91+AU93+AU95+AU97+AU99+AU101+AU103+AU105+AU107+AU109+AU111+AU113+AU115+AU117+AU119+AU121+AU123+AU125+AU127+AU129+AU131+AU133+AU135+AU137+AU139+AU141+AU143+AU145+AU147+AU149+AU151+AU153+AU155+AU157+AU159+AU161+AU163+AU165+AU167+AU169+AU171+AU173+AU175+AU177+AU179+AU181+AU183+AU185+AU187+AU189+AU191+AU193</f>
        <v>0</v>
      </c>
      <c r="AV196" s="147">
        <f t="shared" si="110"/>
        <v>0</v>
      </c>
      <c r="AW196" s="165">
        <f>R196+X196+AV196+AP196+AJ196+AD196</f>
        <v>1</v>
      </c>
      <c r="AX196" s="148"/>
      <c r="AY196" s="148"/>
      <c r="AZ196" s="168">
        <f>AZ11+AZ13+AZ15+AZ17+AZ19+AZ21+AZ23+AZ25+AZ27+AZ29+AZ31+AZ33+AZ35+AZ37+AZ39+AZ41+AZ43+AZ45+AZ47+AZ49+AZ51+AZ53+AZ55+AZ57+AZ59+AZ61+AZ63+AZ65+AZ67+AZ69+AZ71+AZ73+AZ75+AZ77+AZ79+AZ81+AZ83+AZ85+AZ87+AZ89+AZ91+AZ93+AZ95+AZ97+AZ99+AZ101+AZ103+AZ105+AZ107+AZ109+AZ111+AZ113+AZ115+AZ117+AZ119+AZ121+AZ123+AZ125+AZ127+AZ129+AZ131+AZ133+AZ135+AZ137+AZ139+AZ141+AZ143+AZ145+AZ147+AZ149+AZ151+AZ153+AZ155+AZ157+AZ159+AZ161+AZ163+AZ165+AZ167+AZ169+AZ171+AZ173+AZ175+AZ177+AZ179+AZ181+AZ183+AZ185+AZ187+AZ189+AZ191+AZ193</f>
        <v>0</v>
      </c>
      <c r="BA196" s="169">
        <f>BA11+BA13+BA15+BA17+BA19+BA21+BA23+BA25+BA27+BA29+BA31+BA33+BA35+BA37+BA39+BA41+BA43+BA45+BA47+BA49+BA51+BA53+BA55+BA57+BA59+BA61+BA63+BA65+BA67+BA69+BA71+BA73+BA75+BA77+BA79+BA81+BA83+BA85+BA87+BA89+BA91+BA93+BA95+BA97+BA99+BA101+BA103+BA105+BA107+BA109+BA111+BA113+BA115+BA117+BA119+BA121+BA123+BA125+BA127+BA129+BA131+BA133+BA135+BA137+BA139+BA141+BA143+BA145+BA147+BA149+BA151+BA153+BA155+BA157+BA159+BA161+BA163+BA165+BA167+BA169+BA171+BA173+BA175+BA177+BA179+BA181+BA183+BA185+BA187+BA189+BA191+BA193</f>
        <v>0</v>
      </c>
      <c r="BB196" s="147">
        <f t="shared" si="111"/>
        <v>0</v>
      </c>
      <c r="BC196" s="165">
        <f>X196+R196+AD196+BB196+AV196+AP196+AJ196</f>
        <v>1</v>
      </c>
      <c r="BD196" s="148"/>
      <c r="BE196" s="148"/>
      <c r="BF196" s="168">
        <f>BF11+BF13+BF15+BF17+BF19+BF21+BF23+BF25+BF27+BF29+BF31+BF33+BF35+BF37+BF39+BF41+BF43+BF45+BF47+BF49+BF51+BF53+BF55+BF57+BF59+BF61+BF63+BF65+BF67+BF69+BF71+BF73+BF75+BF77+BF79+BF81+BF83+BF85+BF87+BF89+BF91+BF93+BF95+BF97+BF99+BF101+BF103+BF105+BF107+BF109+BF111+BF113+BF115+BF117+BF119+BF121+BF123+BF125+BF127+BF129+BF131+BF133+BF135+BF137+BF139+BF141+BF143+BF145+BF147+BF149+BF151+BF153+BF155+BF157+BF159+BF161+BF163+BF165+BF167+BF169+BF171+BF173+BF175+BF177+BF179+BF181+BF183+BF185+BF187+BF189+BF191+BF193</f>
        <v>0</v>
      </c>
      <c r="BG196" s="169">
        <f>BG11+BG13+BG15+BG17+BG19+BG21+BG23+BG25+BG27+BG29+BG31+BG33+BG35+BG37+BG39+BG41+BG43+BG45+BG47+BG49+BG51+BG53+BG55+BG57+BG59+BG61+BG63+BG65+BG67+BG69+BG71+BG73+BG75+BG77+BG79+BG81+BG83+BG85+BG87+BG89+BG91+BG93+BG95+BG97+BG99+BG101+BG103+BG105+BG107+BG109+BG111+BG113+BG115+BG117+BG119+BG121+BG123+BG125+BG127+BG129+BG131+BG133+BG135+BG137+BG139+BG141+BG143+BG145+BG147+BG149+BG151+BG153+BG155+BG157+BG159+BG161+BG163+BG165+BG167+BG169+BG171+BG173+BG175+BG177+BG179+BG181+BG183+BG185+BG187+BG189+BG191+BG193</f>
        <v>0</v>
      </c>
      <c r="BH196" s="147">
        <f t="shared" si="112"/>
        <v>0</v>
      </c>
      <c r="BI196" s="165">
        <f>R196+X196+AD196+AJ196+BH196+BB196+AV196+AP196</f>
        <v>1</v>
      </c>
      <c r="BJ196" s="148"/>
      <c r="BK196" s="148"/>
      <c r="BL196" s="168">
        <f>BL11+BL13+BL15+BL17+BL19+BL21+BL23+BL25+BL27+BL29+BL31+BL33+BL35+BL37+BL39+BL41+BL43+BL45+BL47+BL49+BL51+BL53+BL55+BL57+BL59+BL61+BL63+BL65+BL67+BL69+BL71+BL73+BL75+BL77+BL79+BL81+BL83+BL85+BL87+BL89+BL91+BL93+BL95+BL97+BL99+BL101+BL103+BL105+BL107+BL109+BL111+BL113+BL115+BL117+BL119+BL121+BL123+BL125+BL127+BL129+BL131+BL133+BL135+BL137+BL139+BL141+BL143+BL145+BL147+BL149+BL151+BL153+BL155+BL157+BL159+BL161+BL163+BL165+BL167+BL169+BL171+BL173+BL175+BL177+BL179+BL181+BL183+BL185+BL187+BL189+BL191+BL193</f>
        <v>0</v>
      </c>
      <c r="BM196" s="169">
        <f>BM11+BM13+BM15+BM17+BM19+BM21+BM23+BM25+BM27+BM29+BM31+BM33+BM35+BM37+BM39+BM41+BM43+BM45+BM47+BM49+BM51+BM53+BM55+BM57+BM59+BM61+BM63+BM65+BM67+BM69+BM71+BM73+BM75+BM77+BM79+BM81+BM83+BM85+BM87+BM89+BM91+BM93+BM95+BM97+BM99+BM101+BM103+BM105+BM107+BM109+BM111+BM113+BM115+BM117+BM119+BM121+BM123+BM125+BM127+BM129+BM131+BM133+BM135+BM137+BM139+BM141+BM143+BM145+BM147+BM149+BM151+BM153+BM155+BM157+BM159+BM161+BM163+BM165+BM167+BM169+BM171+BM173+BM175+BM177+BM179+BM181+BM183+BM185+BM187+BM189+BM191+BM193</f>
        <v>0</v>
      </c>
      <c r="BN196" s="147">
        <f t="shared" si="113"/>
        <v>0</v>
      </c>
      <c r="BO196" s="165">
        <f>R196+X196+AD196+AJ196+BH196+BB196+AV196+AP196+BN196</f>
        <v>1</v>
      </c>
      <c r="BP196" s="148"/>
      <c r="BQ196" s="148"/>
      <c r="BR196" s="168">
        <f>BR11+BR13+BR15+BR17+BR19+BR21+BR23+BR25+BR27+BR29+BR31+BR33+BR35+BR37+BR39+BR41+BR43+BR45+BR47+BR49+BR51+BR53+BR55+BR57+BR59+BR61+BR63+BR65+BR67+BR69+BR71+BR73+BR75+BR77+BR79+BR81+BR83+BR85+BR87+BR89+BR91+BR93+BR95+BR97+BR99+BR101+BR103+BR105+BR107+BR109+BR111+BR113+BR115+BR117+BR119+BR121+BR123+BR125+BR127+BR129+BR131+BR133+BR135+BR137+BR139+BR141+BR143+BR145+BR147+BR149+BR151+BR153+BR155+BR157+BR159+BR161+BR163+BR165+BR167+BR169+BR171+BR173+BR175+BR177+BR179+BR181+BR183+BR185+BR187+BR189+BR191+BR193</f>
        <v>0</v>
      </c>
      <c r="BS196" s="169">
        <f>BS11+BS13+BS15+BS17+BS19+BS21+BS23+BS25+BS27+BS29+BS31+BS33+BS35+BS37+BS39+BS41+BS43+BS45+BS47+BS49+BS51+BS53+BS55+BS57+BS59+BS61+BS63+BS65+BS67+BS69+BS71+BS73+BS75+BS77+BS79+BS81+BS83+BS85+BS87+BS89+BS91+BS93+BS95+BS97+BS99+BS101+BS103+BS105+BS107+BS109+BS111+BS113+BS115+BS117+BS119+BS121+BS123+BS125+BS127+BS129+BS131+BS133+BS135+BS137+BS139+BS141+BS143+BS145+BS147+BS149+BS151+BS153+BS155+BS157+BS159+BS161+BS163+BS165+BS167+BS169+BS171+BS173+BS175+BS177+BS179+BS181+BS183+BS185+BS187+BS189+BS191+BS193</f>
        <v>0</v>
      </c>
      <c r="BT196" s="147">
        <f t="shared" si="114"/>
        <v>0</v>
      </c>
      <c r="BU196" s="165">
        <f>R196+X196+AD196+AJ196+BH196+BB196+AV196+AP196+BN196+BT196</f>
        <v>1</v>
      </c>
      <c r="BV196" s="148"/>
      <c r="BW196" s="148"/>
      <c r="BX196" s="168">
        <f>BX11+BX13+BX15+BX17+BX19+BX21+BX23+BX25+BX27+BX29+BX31+BX33+BX35+BX37+BX39+BX41+BX43+BX45+BX47+BX49+BX51+BX53+BX55+BX57+BX59+BX61+BX63+BX65+BX67+BX69+BX71+BX73+BX75+BX77+BX79+BX81+BX83+BX85+BX87+BX89+BX91+BX93+BX95+BX97+BX99+BX101+BX103+BX105+BX107+BX109+BX111+BX113+BX115+BX117+BX119+BX121+BX123+BX125+BX127+BX129+BX131+BX133+BX135+BX137+BX139+BX141+BX143+BX145+BX147+BX149+BX151+BX153+BX155+BX157+BX159+BX161+BX163+BX165+BX167+BX169+BX171+BX173+BX175+BX177+BX179+BX181+BX183+BX185+BX187+BX189+BX191+BX193</f>
        <v>0</v>
      </c>
      <c r="BY196" s="169">
        <f>BY11+BY13+BY15+BY17+BY19+BY21+BY23+BY25+BY27+BY29+BY31+BY33+BY35+BY37+BY39+BY41+BY43+BY45+BY47+BY49+BY51+BY53+BY55+BY57+BY59+BY61+BY63+BY65+BY67+BY69+BY71+BY73+BY75+BY77+BY79+BY81+BY83+BY85+BY87+BY89+BY91+BY93+BY95+BY97+BY99+BY101+BY103+BY105+BY107+BY109+BY111+BY113+BY115+BY117+BY119+BY121+BY123+BY125+BY127+BY129+BY131+BY133+BY135+BY137+BY139+BY141+BY143+BY145+BY147+BY149+BY151+BY153+BY155+BY157+BY159+BY161+BY163+BY165+BY167+BY169+BY171+BY173+BY175+BY177+BY179+BY181+BY183+BY185+BY187+BY189+BY191+BY193</f>
        <v>0</v>
      </c>
      <c r="BZ196" s="147">
        <f t="shared" si="115"/>
        <v>0</v>
      </c>
      <c r="CA196" s="165">
        <f>R196+X196+AD196+AJ196+BH196+BB196+AV196+AP196+BN196+BT196+BZ196</f>
        <v>1</v>
      </c>
      <c r="CB196" s="165">
        <f>R196+X196+AD196+AJ196+BH196+BB196+AV196+AP196+BN196+BT196+BZ196+CC196</f>
        <v>1</v>
      </c>
      <c r="CC196" s="145">
        <f>+CD196+CE196</f>
        <v>0</v>
      </c>
      <c r="CD196" s="170">
        <f>CD11+CD13+CD15+CD17+CD19+CD21+CD23+CD25+CD27+CD29+CD31+CD33+CD35+CD37+CD39+CD41+CD43+CD45+CD47+CD49+CD51+CD53+CD55+CD57+CD59+CD61+CD63+CD65+CD67+CD69+CD71+CD73+CD75+CD77+CD79+CD81+CD83+CD85+CD87+CD89+CD91+CD93+CD95+CD97+CD99+CD101+CD103+CD105+CD107+CD109+CD111+CD113+CD115+CD117+CD119+CD121+CD123+CD125+CD127+CD129+CD131+CD133+CD135+CD137+CD139+CD141+CD143+CD145+CD147+CD149+CD151+CD153+CD155+CD157+CD159+CD161+CD163+CD165+CD167+CD169+CD171+CD173+CD175+CD177+CD179+CD181+CD183+CD185+CD187+CD189+CD191+CD193</f>
        <v>0</v>
      </c>
      <c r="CE196" s="169">
        <f>CE11+CE13+CE15+CE17+CE19+CE21+CE23+CE25+CE27+CE29+CE31+CE33+CE35+CE37+CE39+CE41+CE43+CE45+CE47+CE49+CE51+CE53+CE55+CE57+CE59+CE61+CE63+CE65+CE67+CE69+CE71+CE73+CE75+CE77+CE79+CE81+CE83+CE85+CE87+CE89+CE91+CE93+CE95+CE97+CE99+CE101+CE103+CE105+CE107+CE109+CE111+CE113+CE115+CE117+CE119+CE121+CE123+CE125+CE127+CE129+CE131+CE133+CE135+CE137+CE139+CE141+CE143+CE145+CE147+CE149+CE151+CE153+CE155+CE157+CE159+CE161+CE163+CE165+CE167+CE169+CE171+CE173+CE175+CE177+CE179+CE181+CE183+CE185+CE187+CE189+CE191+CE193</f>
        <v>0</v>
      </c>
      <c r="CF196" s="17"/>
      <c r="CG196" s="18"/>
      <c r="CH196" s="18"/>
    </row>
    <row r="197" spans="1:86" ht="16.149999999999999" hidden="1" customHeight="1" outlineLevel="1" thickBot="1" x14ac:dyDescent="0.35">
      <c r="A197" s="67"/>
      <c r="B197" s="68"/>
      <c r="C197" s="69"/>
      <c r="D197" s="69"/>
      <c r="E197" s="73"/>
      <c r="F197" s="68"/>
      <c r="G197" s="78" t="s">
        <v>44</v>
      </c>
      <c r="H197" s="79">
        <f>+Comités!A45</f>
        <v>12</v>
      </c>
      <c r="I197" s="68"/>
      <c r="J197" s="181">
        <f>+IFERROR((H196+I196)/(H195+I195),0)</f>
        <v>1</v>
      </c>
      <c r="K197" s="219"/>
      <c r="L197" s="80"/>
      <c r="M197" s="80"/>
      <c r="N197" s="482"/>
      <c r="O197" s="482"/>
      <c r="P197" s="171"/>
      <c r="Q197" s="172">
        <f>+IFERROR(SUM(P196:Q196)/$J$195,0)</f>
        <v>1</v>
      </c>
      <c r="R197" s="173">
        <f>+R196-R195</f>
        <v>0</v>
      </c>
      <c r="S197" s="172"/>
      <c r="T197" s="147"/>
      <c r="U197" s="147"/>
      <c r="V197" s="147"/>
      <c r="W197" s="172">
        <f>+IFERROR(SUM(V196:W196)/$J$195,0)</f>
        <v>0</v>
      </c>
      <c r="X197" s="173">
        <f>+X196-X195</f>
        <v>0</v>
      </c>
      <c r="Y197" s="172"/>
      <c r="Z197" s="147"/>
      <c r="AA197" s="147"/>
      <c r="AB197" s="147"/>
      <c r="AC197" s="172">
        <f>+IFERROR(SUM(AB196:AC196)/$J$195,0)</f>
        <v>0</v>
      </c>
      <c r="AD197" s="173">
        <f>+AD196-AD195</f>
        <v>0</v>
      </c>
      <c r="AE197" s="172"/>
      <c r="AF197" s="147"/>
      <c r="AG197" s="147"/>
      <c r="AH197" s="147"/>
      <c r="AI197" s="172">
        <f>+IFERROR(SUM(AH196:AI196)/$J$195,0)</f>
        <v>0</v>
      </c>
      <c r="AJ197" s="173">
        <f>+AJ196-AJ195</f>
        <v>0</v>
      </c>
      <c r="AK197" s="172"/>
      <c r="AL197" s="147"/>
      <c r="AM197" s="147"/>
      <c r="AN197" s="147"/>
      <c r="AO197" s="172">
        <f>+IFERROR(SUM(AN196:AO196)/$J$195,0)</f>
        <v>0</v>
      </c>
      <c r="AP197" s="173">
        <f>+AP196-AP195</f>
        <v>0</v>
      </c>
      <c r="AQ197" s="172"/>
      <c r="AR197" s="147"/>
      <c r="AS197" s="147"/>
      <c r="AT197" s="147"/>
      <c r="AU197" s="172">
        <f>+IFERROR(SUM(AT196:AU196)/$J$195,0)</f>
        <v>0</v>
      </c>
      <c r="AV197" s="173">
        <f>+AV196-AV195</f>
        <v>0</v>
      </c>
      <c r="AW197" s="147"/>
      <c r="AX197" s="147"/>
      <c r="AY197" s="147"/>
      <c r="AZ197" s="147"/>
      <c r="BA197" s="172">
        <f>+IFERROR(SUM(AZ196:BA196)/$J$195,0)</f>
        <v>0</v>
      </c>
      <c r="BB197" s="173">
        <f>+BB196-BB195</f>
        <v>0</v>
      </c>
      <c r="BC197" s="147"/>
      <c r="BD197" s="147"/>
      <c r="BE197" s="147"/>
      <c r="BF197" s="147"/>
      <c r="BG197" s="172">
        <f>+IFERROR(SUM(BF196:BG196)/$J$195,0)</f>
        <v>0</v>
      </c>
      <c r="BH197" s="173">
        <f>+BH196-BH195</f>
        <v>0</v>
      </c>
      <c r="BI197" s="147"/>
      <c r="BJ197" s="147"/>
      <c r="BK197" s="147"/>
      <c r="BL197" s="147"/>
      <c r="BM197" s="172">
        <f>+IFERROR(SUM(BL196:BM196)/$J$195,0)</f>
        <v>0</v>
      </c>
      <c r="BN197" s="173">
        <f>+BN196-BN195</f>
        <v>0</v>
      </c>
      <c r="BO197" s="147"/>
      <c r="BP197" s="147"/>
      <c r="BQ197" s="147"/>
      <c r="BR197" s="147"/>
      <c r="BS197" s="172">
        <f>+IFERROR(SUM(BR196:BS196)/$J$195,0)</f>
        <v>0</v>
      </c>
      <c r="BT197" s="173">
        <f>+BT196-BT195</f>
        <v>0</v>
      </c>
      <c r="BU197" s="147"/>
      <c r="BV197" s="147"/>
      <c r="BW197" s="147"/>
      <c r="BX197" s="147"/>
      <c r="BY197" s="172">
        <f>+IFERROR(SUM(BX196:BY196)/$J$195,0)</f>
        <v>0</v>
      </c>
      <c r="BZ197" s="173">
        <f>+BZ196-BZ195</f>
        <v>0</v>
      </c>
      <c r="CA197" s="147"/>
      <c r="CB197" s="147"/>
      <c r="CC197" s="174">
        <f>+CC196-CC195</f>
        <v>0</v>
      </c>
      <c r="CD197" s="147"/>
      <c r="CE197" s="175">
        <f>+IFERROR(SUM(CD196:CE196)/$J$195,0)</f>
        <v>0</v>
      </c>
      <c r="CF197" s="17"/>
      <c r="CG197" s="18"/>
      <c r="CH197" s="18"/>
    </row>
    <row r="198" spans="1:86" ht="16.149999999999999" hidden="1" customHeight="1" outlineLevel="1" thickBot="1" x14ac:dyDescent="0.35">
      <c r="A198" s="67"/>
      <c r="B198" s="68"/>
      <c r="C198" s="69"/>
      <c r="D198" s="69"/>
      <c r="E198" s="73"/>
      <c r="F198" s="68"/>
      <c r="G198" s="68"/>
      <c r="H198" s="68"/>
      <c r="I198" s="68"/>
      <c r="J198" s="82"/>
      <c r="K198" s="82"/>
      <c r="L198" s="80"/>
      <c r="M198" s="80"/>
      <c r="N198" s="483"/>
      <c r="O198" s="483"/>
      <c r="P198" s="171"/>
      <c r="Q198" s="176">
        <f>+Q197</f>
        <v>1</v>
      </c>
      <c r="R198" s="111"/>
      <c r="S198" s="111"/>
      <c r="T198" s="111"/>
      <c r="U198" s="111"/>
      <c r="V198" s="111"/>
      <c r="W198" s="176">
        <f>+W197+Q198</f>
        <v>1</v>
      </c>
      <c r="X198" s="177"/>
      <c r="Y198" s="177"/>
      <c r="Z198" s="111"/>
      <c r="AA198" s="111"/>
      <c r="AB198" s="111"/>
      <c r="AC198" s="176">
        <f>+AC197+W198</f>
        <v>1</v>
      </c>
      <c r="AD198" s="111"/>
      <c r="AE198" s="111"/>
      <c r="AF198" s="111"/>
      <c r="AG198" s="111"/>
      <c r="AH198" s="111"/>
      <c r="AI198" s="176">
        <f>+AI197+AC198</f>
        <v>1</v>
      </c>
      <c r="AJ198" s="111"/>
      <c r="AK198" s="111"/>
      <c r="AL198" s="111"/>
      <c r="AM198" s="111"/>
      <c r="AN198" s="111"/>
      <c r="AO198" s="176">
        <f>+AO197+AI198</f>
        <v>1</v>
      </c>
      <c r="AP198" s="111"/>
      <c r="AQ198" s="176"/>
      <c r="AR198" s="111"/>
      <c r="AS198" s="111"/>
      <c r="AT198" s="111"/>
      <c r="AU198" s="176">
        <f>+AU197+AO198</f>
        <v>1</v>
      </c>
      <c r="AV198" s="111"/>
      <c r="AW198" s="111"/>
      <c r="AX198" s="111"/>
      <c r="AY198" s="111"/>
      <c r="AZ198" s="111"/>
      <c r="BA198" s="176">
        <f>+BA197+AU198</f>
        <v>1</v>
      </c>
      <c r="BB198" s="111"/>
      <c r="BC198" s="111"/>
      <c r="BD198" s="111"/>
      <c r="BE198" s="111"/>
      <c r="BF198" s="111"/>
      <c r="BG198" s="176">
        <f>+BG197+BA198</f>
        <v>1</v>
      </c>
      <c r="BH198" s="111"/>
      <c r="BI198" s="111"/>
      <c r="BJ198" s="111"/>
      <c r="BK198" s="111"/>
      <c r="BL198" s="111"/>
      <c r="BM198" s="176">
        <f>+BM197+BG198</f>
        <v>1</v>
      </c>
      <c r="BN198" s="111"/>
      <c r="BO198" s="111"/>
      <c r="BP198" s="111"/>
      <c r="BQ198" s="111"/>
      <c r="BR198" s="111"/>
      <c r="BS198" s="176">
        <f>+BS197+BM198</f>
        <v>1</v>
      </c>
      <c r="BT198" s="111"/>
      <c r="BU198" s="111"/>
      <c r="BV198" s="111"/>
      <c r="BW198" s="111"/>
      <c r="BX198" s="111"/>
      <c r="BY198" s="176">
        <f>+BY197+BS198</f>
        <v>1</v>
      </c>
      <c r="BZ198" s="111"/>
      <c r="CA198" s="111"/>
      <c r="CB198" s="111"/>
      <c r="CC198" s="112"/>
      <c r="CD198" s="111"/>
      <c r="CE198" s="178">
        <f>+CE197+BY198</f>
        <v>1</v>
      </c>
      <c r="CF198" s="17"/>
      <c r="CG198" s="18"/>
      <c r="CH198" s="18"/>
    </row>
    <row r="199" spans="1:86" ht="16.149999999999999" hidden="1" customHeight="1" outlineLevel="1" thickBot="1" x14ac:dyDescent="0.35">
      <c r="A199" s="67"/>
      <c r="B199" s="68"/>
      <c r="C199" s="69"/>
      <c r="D199" s="69"/>
      <c r="E199" s="73"/>
      <c r="F199" s="68"/>
      <c r="G199" s="68"/>
      <c r="H199" s="68"/>
      <c r="I199" s="68"/>
      <c r="J199" s="82"/>
      <c r="K199" s="82"/>
      <c r="L199" s="80"/>
      <c r="M199" s="495" t="s">
        <v>45</v>
      </c>
      <c r="N199" s="484" t="s">
        <v>46</v>
      </c>
      <c r="O199" s="485"/>
      <c r="P199" s="486"/>
      <c r="Q199" s="236"/>
      <c r="R199" s="86"/>
      <c r="S199" s="86"/>
      <c r="T199" s="393" t="s">
        <v>46</v>
      </c>
      <c r="U199" s="394"/>
      <c r="V199" s="395"/>
      <c r="W199" s="236"/>
      <c r="X199" s="87"/>
      <c r="Y199" s="87"/>
      <c r="Z199" s="393" t="s">
        <v>46</v>
      </c>
      <c r="AA199" s="394"/>
      <c r="AB199" s="395"/>
      <c r="AC199" s="236"/>
      <c r="AD199" s="86"/>
      <c r="AE199" s="86"/>
      <c r="AF199" s="393" t="s">
        <v>46</v>
      </c>
      <c r="AG199" s="394"/>
      <c r="AH199" s="395"/>
      <c r="AI199" s="236"/>
      <c r="AJ199" s="86"/>
      <c r="AK199" s="86"/>
      <c r="AL199" s="393" t="s">
        <v>46</v>
      </c>
      <c r="AM199" s="394"/>
      <c r="AN199" s="395"/>
      <c r="AO199" s="236"/>
      <c r="AP199" s="86"/>
      <c r="AQ199" s="86"/>
      <c r="AR199" s="393" t="s">
        <v>46</v>
      </c>
      <c r="AS199" s="394"/>
      <c r="AT199" s="395"/>
      <c r="AU199" s="236"/>
      <c r="AV199" s="86"/>
      <c r="AW199" s="86"/>
      <c r="AX199" s="393" t="s">
        <v>46</v>
      </c>
      <c r="AY199" s="394"/>
      <c r="AZ199" s="395"/>
      <c r="BA199" s="236"/>
      <c r="BB199" s="86"/>
      <c r="BC199" s="86"/>
      <c r="BD199" s="393" t="s">
        <v>46</v>
      </c>
      <c r="BE199" s="394"/>
      <c r="BF199" s="395"/>
      <c r="BG199" s="236"/>
      <c r="BH199" s="86"/>
      <c r="BI199" s="86"/>
      <c r="BJ199" s="393" t="s">
        <v>46</v>
      </c>
      <c r="BK199" s="394"/>
      <c r="BL199" s="395"/>
      <c r="BM199" s="236"/>
      <c r="BN199" s="86"/>
      <c r="BO199" s="86"/>
      <c r="BP199" s="393" t="s">
        <v>46</v>
      </c>
      <c r="BQ199" s="394"/>
      <c r="BR199" s="395"/>
      <c r="BS199" s="236"/>
      <c r="BT199" s="86"/>
      <c r="BU199" s="86"/>
      <c r="BV199" s="393" t="s">
        <v>46</v>
      </c>
      <c r="BW199" s="394"/>
      <c r="BX199" s="395"/>
      <c r="BY199" s="236"/>
      <c r="BZ199" s="86"/>
      <c r="CA199" s="86"/>
      <c r="CB199" s="393" t="s">
        <v>46</v>
      </c>
      <c r="CC199" s="570"/>
      <c r="CD199" s="571"/>
      <c r="CE199" s="236"/>
      <c r="CF199" s="17"/>
      <c r="CG199" s="18"/>
      <c r="CH199" s="18"/>
    </row>
    <row r="200" spans="1:86" ht="16.149999999999999" hidden="1" customHeight="1" outlineLevel="1" thickBot="1" x14ac:dyDescent="0.35">
      <c r="A200" s="67"/>
      <c r="B200" s="68"/>
      <c r="C200" s="69"/>
      <c r="D200" s="69"/>
      <c r="E200" s="73"/>
      <c r="F200" s="68"/>
      <c r="G200" s="78"/>
      <c r="H200" s="68"/>
      <c r="I200" s="68"/>
      <c r="J200" s="68"/>
      <c r="K200" s="68"/>
      <c r="L200" s="80"/>
      <c r="M200" s="496"/>
      <c r="N200" s="399" t="s">
        <v>47</v>
      </c>
      <c r="O200" s="400"/>
      <c r="P200" s="401"/>
      <c r="Q200" s="237"/>
      <c r="R200" s="111">
        <f>+Q200+Q199</f>
        <v>0</v>
      </c>
      <c r="S200" s="53"/>
      <c r="T200" s="403" t="s">
        <v>47</v>
      </c>
      <c r="U200" s="400"/>
      <c r="V200" s="401"/>
      <c r="W200" s="237"/>
      <c r="X200" s="111">
        <f>+W200+W199</f>
        <v>0</v>
      </c>
      <c r="Y200" s="77"/>
      <c r="Z200" s="403" t="s">
        <v>47</v>
      </c>
      <c r="AA200" s="400"/>
      <c r="AB200" s="401"/>
      <c r="AC200" s="237"/>
      <c r="AD200" s="111">
        <f>+AC200+AC199</f>
        <v>0</v>
      </c>
      <c r="AE200" s="53"/>
      <c r="AF200" s="403" t="s">
        <v>47</v>
      </c>
      <c r="AG200" s="400"/>
      <c r="AH200" s="401"/>
      <c r="AI200" s="237"/>
      <c r="AJ200" s="111">
        <f>+AI200+AI199</f>
        <v>0</v>
      </c>
      <c r="AK200" s="53"/>
      <c r="AL200" s="403" t="s">
        <v>47</v>
      </c>
      <c r="AM200" s="400"/>
      <c r="AN200" s="401"/>
      <c r="AO200" s="237"/>
      <c r="AP200" s="111">
        <f>+AO200+AO199</f>
        <v>0</v>
      </c>
      <c r="AQ200" s="53"/>
      <c r="AR200" s="403" t="s">
        <v>47</v>
      </c>
      <c r="AS200" s="400"/>
      <c r="AT200" s="401"/>
      <c r="AU200" s="237"/>
      <c r="AV200" s="111">
        <f>+AU200+AU199</f>
        <v>0</v>
      </c>
      <c r="AW200" s="53"/>
      <c r="AX200" s="403" t="s">
        <v>47</v>
      </c>
      <c r="AY200" s="400"/>
      <c r="AZ200" s="401"/>
      <c r="BA200" s="237"/>
      <c r="BB200" s="111">
        <f>+BA200+BA199</f>
        <v>0</v>
      </c>
      <c r="BC200" s="53"/>
      <c r="BD200" s="403" t="s">
        <v>47</v>
      </c>
      <c r="BE200" s="400"/>
      <c r="BF200" s="401"/>
      <c r="BG200" s="237"/>
      <c r="BH200" s="111">
        <f>+BG200+BG199</f>
        <v>0</v>
      </c>
      <c r="BI200" s="53"/>
      <c r="BJ200" s="403" t="s">
        <v>47</v>
      </c>
      <c r="BK200" s="400"/>
      <c r="BL200" s="401"/>
      <c r="BM200" s="237"/>
      <c r="BN200" s="111">
        <f>+BM200+BM199</f>
        <v>0</v>
      </c>
      <c r="BO200" s="53"/>
      <c r="BP200" s="403" t="s">
        <v>47</v>
      </c>
      <c r="BQ200" s="400"/>
      <c r="BR200" s="401"/>
      <c r="BS200" s="237"/>
      <c r="BT200" s="111">
        <f>+BS200+BS199</f>
        <v>0</v>
      </c>
      <c r="BU200" s="53"/>
      <c r="BV200" s="403" t="s">
        <v>47</v>
      </c>
      <c r="BW200" s="400"/>
      <c r="BX200" s="401"/>
      <c r="BY200" s="237"/>
      <c r="BZ200" s="111">
        <f>+BY200+BY199</f>
        <v>0</v>
      </c>
      <c r="CA200" s="111">
        <f>+CE199+CE200</f>
        <v>0</v>
      </c>
      <c r="CB200" s="403" t="s">
        <v>47</v>
      </c>
      <c r="CC200" s="568"/>
      <c r="CD200" s="569"/>
      <c r="CE200" s="237"/>
      <c r="CF200" s="17"/>
      <c r="CG200" s="18"/>
      <c r="CH200" s="18"/>
    </row>
    <row r="201" spans="1:86" ht="16.149999999999999" hidden="1" customHeight="1" outlineLevel="1" thickBot="1" x14ac:dyDescent="0.35">
      <c r="A201" s="67"/>
      <c r="B201" s="68"/>
      <c r="C201" s="69"/>
      <c r="D201" s="69"/>
      <c r="E201" s="73"/>
      <c r="F201" s="68"/>
      <c r="G201" s="88"/>
      <c r="H201" s="68"/>
      <c r="I201" s="68"/>
      <c r="J201" s="68"/>
      <c r="K201" s="68"/>
      <c r="L201" s="80"/>
      <c r="M201" s="496"/>
      <c r="N201" s="492" t="s">
        <v>48</v>
      </c>
      <c r="O201" s="400"/>
      <c r="P201" s="401"/>
      <c r="Q201" s="237"/>
      <c r="R201" s="53"/>
      <c r="S201" s="53"/>
      <c r="T201" s="402" t="s">
        <v>48</v>
      </c>
      <c r="U201" s="400"/>
      <c r="V201" s="401"/>
      <c r="W201" s="237"/>
      <c r="X201" s="77"/>
      <c r="Y201" s="77"/>
      <c r="Z201" s="402" t="s">
        <v>48</v>
      </c>
      <c r="AA201" s="400"/>
      <c r="AB201" s="401"/>
      <c r="AC201" s="237"/>
      <c r="AD201" s="53"/>
      <c r="AE201" s="53"/>
      <c r="AF201" s="402" t="s">
        <v>48</v>
      </c>
      <c r="AG201" s="400"/>
      <c r="AH201" s="401"/>
      <c r="AI201" s="237"/>
      <c r="AJ201" s="53"/>
      <c r="AK201" s="53"/>
      <c r="AL201" s="402" t="s">
        <v>48</v>
      </c>
      <c r="AM201" s="400"/>
      <c r="AN201" s="401"/>
      <c r="AO201" s="237"/>
      <c r="AP201" s="53"/>
      <c r="AQ201" s="53"/>
      <c r="AR201" s="402" t="s">
        <v>48</v>
      </c>
      <c r="AS201" s="400"/>
      <c r="AT201" s="401"/>
      <c r="AU201" s="237"/>
      <c r="AV201" s="53"/>
      <c r="AW201" s="53"/>
      <c r="AX201" s="402" t="s">
        <v>48</v>
      </c>
      <c r="AY201" s="400"/>
      <c r="AZ201" s="401"/>
      <c r="BA201" s="237"/>
      <c r="BB201" s="53"/>
      <c r="BC201" s="53"/>
      <c r="BD201" s="402" t="s">
        <v>48</v>
      </c>
      <c r="BE201" s="400"/>
      <c r="BF201" s="401"/>
      <c r="BG201" s="237"/>
      <c r="BH201" s="53"/>
      <c r="BI201" s="53"/>
      <c r="BJ201" s="402" t="s">
        <v>48</v>
      </c>
      <c r="BK201" s="400"/>
      <c r="BL201" s="401"/>
      <c r="BM201" s="237"/>
      <c r="BN201" s="53"/>
      <c r="BO201" s="53"/>
      <c r="BP201" s="402" t="s">
        <v>48</v>
      </c>
      <c r="BQ201" s="400"/>
      <c r="BR201" s="401"/>
      <c r="BS201" s="237"/>
      <c r="BT201" s="53"/>
      <c r="BU201" s="53"/>
      <c r="BV201" s="402" t="s">
        <v>48</v>
      </c>
      <c r="BW201" s="400"/>
      <c r="BX201" s="401"/>
      <c r="BY201" s="237"/>
      <c r="BZ201" s="53"/>
      <c r="CA201" s="53"/>
      <c r="CB201" s="402" t="s">
        <v>48</v>
      </c>
      <c r="CC201" s="566"/>
      <c r="CD201" s="567"/>
      <c r="CE201" s="237"/>
      <c r="CF201" s="17"/>
      <c r="CG201" s="18"/>
      <c r="CH201" s="18"/>
    </row>
    <row r="202" spans="1:86" ht="16.149999999999999" hidden="1" customHeight="1" outlineLevel="1" thickBot="1" x14ac:dyDescent="0.35">
      <c r="A202" s="67"/>
      <c r="B202" s="68"/>
      <c r="C202" s="69"/>
      <c r="D202" s="69"/>
      <c r="E202" s="73"/>
      <c r="F202" s="68"/>
      <c r="G202" s="78"/>
      <c r="H202" s="68"/>
      <c r="I202" s="68"/>
      <c r="J202" s="68"/>
      <c r="K202" s="68"/>
      <c r="L202" s="80"/>
      <c r="M202" s="496"/>
      <c r="N202" s="498" t="s">
        <v>49</v>
      </c>
      <c r="O202" s="397"/>
      <c r="P202" s="398"/>
      <c r="Q202" s="146">
        <f>IFERROR(Q199/$Q$206,0)</f>
        <v>0</v>
      </c>
      <c r="R202" s="147"/>
      <c r="S202" s="147"/>
      <c r="T202" s="396" t="s">
        <v>49</v>
      </c>
      <c r="U202" s="397"/>
      <c r="V202" s="398"/>
      <c r="W202" s="146">
        <f>IFERROR(W199/$Q$206,0)</f>
        <v>0</v>
      </c>
      <c r="X202" s="148"/>
      <c r="Y202" s="148"/>
      <c r="Z202" s="396" t="s">
        <v>49</v>
      </c>
      <c r="AA202" s="397"/>
      <c r="AB202" s="398"/>
      <c r="AC202" s="146">
        <f>IFERROR(AC199/$Q$206,0)</f>
        <v>0</v>
      </c>
      <c r="AD202" s="147"/>
      <c r="AE202" s="147"/>
      <c r="AF202" s="396" t="s">
        <v>49</v>
      </c>
      <c r="AG202" s="397"/>
      <c r="AH202" s="398"/>
      <c r="AI202" s="146">
        <f>IFERROR(AI199/$Q$206,0)</f>
        <v>0</v>
      </c>
      <c r="AJ202" s="147"/>
      <c r="AK202" s="147"/>
      <c r="AL202" s="396" t="s">
        <v>49</v>
      </c>
      <c r="AM202" s="397"/>
      <c r="AN202" s="398"/>
      <c r="AO202" s="146">
        <f>IFERROR(AO199/$Q$206,0)</f>
        <v>0</v>
      </c>
      <c r="AP202" s="147"/>
      <c r="AQ202" s="147"/>
      <c r="AR202" s="396" t="s">
        <v>49</v>
      </c>
      <c r="AS202" s="397"/>
      <c r="AT202" s="398"/>
      <c r="AU202" s="146">
        <f>IFERROR(AU199/$Q$206,0)</f>
        <v>0</v>
      </c>
      <c r="AV202" s="147"/>
      <c r="AW202" s="147"/>
      <c r="AX202" s="396" t="s">
        <v>49</v>
      </c>
      <c r="AY202" s="397"/>
      <c r="AZ202" s="398"/>
      <c r="BA202" s="146">
        <f>IFERROR(BA199/$Q$206,0)</f>
        <v>0</v>
      </c>
      <c r="BB202" s="147"/>
      <c r="BC202" s="147"/>
      <c r="BD202" s="396" t="s">
        <v>49</v>
      </c>
      <c r="BE202" s="397"/>
      <c r="BF202" s="398"/>
      <c r="BG202" s="146">
        <f>IFERROR(BG199/$Q$206,0)</f>
        <v>0</v>
      </c>
      <c r="BH202" s="147"/>
      <c r="BI202" s="147"/>
      <c r="BJ202" s="396" t="s">
        <v>49</v>
      </c>
      <c r="BK202" s="397"/>
      <c r="BL202" s="398"/>
      <c r="BM202" s="146">
        <f>IFERROR(BM199/$Q$206,0)</f>
        <v>0</v>
      </c>
      <c r="BN202" s="147"/>
      <c r="BO202" s="147"/>
      <c r="BP202" s="396" t="s">
        <v>49</v>
      </c>
      <c r="BQ202" s="397"/>
      <c r="BR202" s="398"/>
      <c r="BS202" s="146">
        <f>IFERROR(BS199/$Q$206,0)</f>
        <v>0</v>
      </c>
      <c r="BT202" s="147"/>
      <c r="BU202" s="147"/>
      <c r="BV202" s="396" t="s">
        <v>49</v>
      </c>
      <c r="BW202" s="397"/>
      <c r="BX202" s="398"/>
      <c r="BY202" s="146">
        <f>IFERROR(BY199/$Q$206,0)</f>
        <v>0</v>
      </c>
      <c r="BZ202" s="147"/>
      <c r="CA202" s="147"/>
      <c r="CB202" s="396" t="s">
        <v>49</v>
      </c>
      <c r="CC202" s="558"/>
      <c r="CD202" s="559"/>
      <c r="CE202" s="149">
        <f>IFERROR(CE199/$Q$206,0)</f>
        <v>0</v>
      </c>
      <c r="CF202" s="17"/>
      <c r="CG202" s="18"/>
      <c r="CH202" s="18"/>
    </row>
    <row r="203" spans="1:86" ht="16.149999999999999" hidden="1" customHeight="1" outlineLevel="1" thickBot="1" x14ac:dyDescent="0.35">
      <c r="A203" s="67"/>
      <c r="B203" s="68"/>
      <c r="C203" s="69"/>
      <c r="D203" s="69"/>
      <c r="E203" s="73"/>
      <c r="F203" s="68"/>
      <c r="G203" s="68"/>
      <c r="H203" s="68"/>
      <c r="I203" s="68"/>
      <c r="J203" s="68"/>
      <c r="K203" s="68"/>
      <c r="L203" s="80"/>
      <c r="M203" s="496"/>
      <c r="N203" s="493" t="s">
        <v>50</v>
      </c>
      <c r="O203" s="397"/>
      <c r="P203" s="398"/>
      <c r="Q203" s="146">
        <f>IFERROR(Q200/$Q$207,0)</f>
        <v>0</v>
      </c>
      <c r="R203" s="147"/>
      <c r="S203" s="147"/>
      <c r="T203" s="472" t="s">
        <v>50</v>
      </c>
      <c r="U203" s="397"/>
      <c r="V203" s="398"/>
      <c r="W203" s="146">
        <f>IFERROR(W200/$Q$207,0)</f>
        <v>0</v>
      </c>
      <c r="X203" s="148"/>
      <c r="Y203" s="148"/>
      <c r="Z203" s="472" t="s">
        <v>50</v>
      </c>
      <c r="AA203" s="397"/>
      <c r="AB203" s="398"/>
      <c r="AC203" s="146">
        <f>IFERROR(AC200/$Q$207,0)</f>
        <v>0</v>
      </c>
      <c r="AD203" s="147"/>
      <c r="AE203" s="147"/>
      <c r="AF203" s="472" t="s">
        <v>50</v>
      </c>
      <c r="AG203" s="397"/>
      <c r="AH203" s="398"/>
      <c r="AI203" s="146">
        <f>IFERROR(AI200/$Q$207,0)</f>
        <v>0</v>
      </c>
      <c r="AJ203" s="147"/>
      <c r="AK203" s="147"/>
      <c r="AL203" s="472" t="s">
        <v>50</v>
      </c>
      <c r="AM203" s="397"/>
      <c r="AN203" s="398"/>
      <c r="AO203" s="146">
        <f>IFERROR(AO200/$Q$207,0)</f>
        <v>0</v>
      </c>
      <c r="AP203" s="147"/>
      <c r="AQ203" s="147"/>
      <c r="AR203" s="472" t="s">
        <v>50</v>
      </c>
      <c r="AS203" s="397"/>
      <c r="AT203" s="398"/>
      <c r="AU203" s="146">
        <f>IFERROR(AU200/$Q$207,0)</f>
        <v>0</v>
      </c>
      <c r="AV203" s="147"/>
      <c r="AW203" s="147"/>
      <c r="AX203" s="472" t="s">
        <v>50</v>
      </c>
      <c r="AY203" s="397"/>
      <c r="AZ203" s="398"/>
      <c r="BA203" s="146">
        <f>IFERROR(BA200/$Q$207,0)</f>
        <v>0</v>
      </c>
      <c r="BB203" s="147"/>
      <c r="BC203" s="147"/>
      <c r="BD203" s="472" t="s">
        <v>50</v>
      </c>
      <c r="BE203" s="397"/>
      <c r="BF203" s="398"/>
      <c r="BG203" s="146">
        <f>IFERROR(BG200/$Q$207,0)</f>
        <v>0</v>
      </c>
      <c r="BH203" s="147"/>
      <c r="BI203" s="147"/>
      <c r="BJ203" s="472" t="s">
        <v>50</v>
      </c>
      <c r="BK203" s="397"/>
      <c r="BL203" s="398"/>
      <c r="BM203" s="146">
        <f>IFERROR(BM200/$Q$207,0)</f>
        <v>0</v>
      </c>
      <c r="BN203" s="147"/>
      <c r="BO203" s="147"/>
      <c r="BP203" s="472" t="s">
        <v>50</v>
      </c>
      <c r="BQ203" s="397"/>
      <c r="BR203" s="398"/>
      <c r="BS203" s="146">
        <f>IFERROR(BS200/$Q$207,0)</f>
        <v>0</v>
      </c>
      <c r="BT203" s="147"/>
      <c r="BU203" s="147"/>
      <c r="BV203" s="472" t="s">
        <v>50</v>
      </c>
      <c r="BW203" s="397"/>
      <c r="BX203" s="398"/>
      <c r="BY203" s="146">
        <f>IFERROR(BY200/$Q$207,0)</f>
        <v>0</v>
      </c>
      <c r="BZ203" s="147"/>
      <c r="CA203" s="147"/>
      <c r="CB203" s="560" t="s">
        <v>50</v>
      </c>
      <c r="CC203" s="561"/>
      <c r="CD203" s="562"/>
      <c r="CE203" s="150">
        <f>IFERROR(CE200/$Q$207,0)</f>
        <v>0</v>
      </c>
      <c r="CF203" s="17"/>
      <c r="CG203" s="18"/>
      <c r="CH203" s="18"/>
    </row>
    <row r="204" spans="1:86" ht="16.149999999999999" hidden="1" customHeight="1" outlineLevel="1" thickBot="1" x14ac:dyDescent="0.35">
      <c r="A204" s="67"/>
      <c r="B204" s="68"/>
      <c r="C204" s="69"/>
      <c r="D204" s="69"/>
      <c r="E204" s="73"/>
      <c r="F204" s="68"/>
      <c r="G204" s="78"/>
      <c r="H204" s="68"/>
      <c r="I204" s="68"/>
      <c r="J204" s="68"/>
      <c r="K204" s="68"/>
      <c r="L204" s="80"/>
      <c r="M204" s="496"/>
      <c r="N204" s="488" t="s">
        <v>51</v>
      </c>
      <c r="O204" s="397"/>
      <c r="P204" s="398"/>
      <c r="Q204" s="146">
        <f>IFERROR(Q201/$Q$208,0)</f>
        <v>0</v>
      </c>
      <c r="R204" s="147"/>
      <c r="S204" s="147"/>
      <c r="T204" s="487" t="s">
        <v>51</v>
      </c>
      <c r="U204" s="397"/>
      <c r="V204" s="398"/>
      <c r="W204" s="146">
        <f>IFERROR(W201/$Q$208,0)</f>
        <v>0</v>
      </c>
      <c r="X204" s="148"/>
      <c r="Y204" s="148"/>
      <c r="Z204" s="487" t="s">
        <v>51</v>
      </c>
      <c r="AA204" s="397"/>
      <c r="AB204" s="398"/>
      <c r="AC204" s="146">
        <f>IFERROR(AC201/$Q$208,0)</f>
        <v>0</v>
      </c>
      <c r="AD204" s="147"/>
      <c r="AE204" s="147"/>
      <c r="AF204" s="487" t="s">
        <v>51</v>
      </c>
      <c r="AG204" s="397"/>
      <c r="AH204" s="398"/>
      <c r="AI204" s="146">
        <f>IFERROR(AI201/$Q$208,0)</f>
        <v>0</v>
      </c>
      <c r="AJ204" s="147"/>
      <c r="AK204" s="147"/>
      <c r="AL204" s="487" t="s">
        <v>51</v>
      </c>
      <c r="AM204" s="397"/>
      <c r="AN204" s="398"/>
      <c r="AO204" s="146">
        <f>IFERROR(AO201/$Q$208,0)</f>
        <v>0</v>
      </c>
      <c r="AP204" s="147"/>
      <c r="AQ204" s="147"/>
      <c r="AR204" s="487" t="s">
        <v>51</v>
      </c>
      <c r="AS204" s="397"/>
      <c r="AT204" s="398"/>
      <c r="AU204" s="146">
        <f>IFERROR(AU201/$Q$208,0)</f>
        <v>0</v>
      </c>
      <c r="AV204" s="147"/>
      <c r="AW204" s="147"/>
      <c r="AX204" s="487" t="s">
        <v>51</v>
      </c>
      <c r="AY204" s="397"/>
      <c r="AZ204" s="398"/>
      <c r="BA204" s="146">
        <f>IFERROR(BA201/$Q$208,0)</f>
        <v>0</v>
      </c>
      <c r="BB204" s="147"/>
      <c r="BC204" s="147"/>
      <c r="BD204" s="487" t="s">
        <v>51</v>
      </c>
      <c r="BE204" s="397"/>
      <c r="BF204" s="398"/>
      <c r="BG204" s="146">
        <f>IFERROR(BG201/$Q$208,0)</f>
        <v>0</v>
      </c>
      <c r="BH204" s="147"/>
      <c r="BI204" s="147"/>
      <c r="BJ204" s="487" t="s">
        <v>51</v>
      </c>
      <c r="BK204" s="397"/>
      <c r="BL204" s="398"/>
      <c r="BM204" s="146">
        <f>IFERROR(BM201/$Q$208,0)</f>
        <v>0</v>
      </c>
      <c r="BN204" s="147"/>
      <c r="BO204" s="147"/>
      <c r="BP204" s="487" t="s">
        <v>51</v>
      </c>
      <c r="BQ204" s="397"/>
      <c r="BR204" s="398"/>
      <c r="BS204" s="146">
        <f>IFERROR(BS201/$Q$208,0)</f>
        <v>0</v>
      </c>
      <c r="BT204" s="147"/>
      <c r="BU204" s="147"/>
      <c r="BV204" s="487" t="s">
        <v>51</v>
      </c>
      <c r="BW204" s="397"/>
      <c r="BX204" s="398"/>
      <c r="BY204" s="146">
        <f>IFERROR(BY201/$Q$208,0)</f>
        <v>0</v>
      </c>
      <c r="BZ204" s="147"/>
      <c r="CA204" s="147"/>
      <c r="CB204" s="563" t="s">
        <v>51</v>
      </c>
      <c r="CC204" s="564"/>
      <c r="CD204" s="565"/>
      <c r="CE204" s="151">
        <f>IFERROR(CE201/$Q$208,0)</f>
        <v>0</v>
      </c>
      <c r="CF204" s="17"/>
      <c r="CG204" s="18"/>
      <c r="CH204" s="18"/>
    </row>
    <row r="205" spans="1:86" ht="16.149999999999999" hidden="1" customHeight="1" outlineLevel="1" thickBot="1" x14ac:dyDescent="0.35">
      <c r="A205" s="67"/>
      <c r="B205" s="68"/>
      <c r="C205" s="69"/>
      <c r="D205" s="69"/>
      <c r="E205" s="73"/>
      <c r="F205" s="68"/>
      <c r="G205" s="17"/>
      <c r="H205" s="68"/>
      <c r="I205" s="68"/>
      <c r="J205" s="68"/>
      <c r="K205" s="68"/>
      <c r="L205" s="80"/>
      <c r="M205" s="496"/>
      <c r="N205" s="152"/>
      <c r="O205" s="147"/>
      <c r="P205" s="147"/>
      <c r="Q205" s="147"/>
      <c r="R205" s="147"/>
      <c r="S205" s="147"/>
      <c r="T205" s="147"/>
      <c r="U205" s="147"/>
      <c r="V205" s="135"/>
      <c r="W205" s="135"/>
      <c r="X205" s="148"/>
      <c r="Y205" s="148"/>
      <c r="Z205" s="147"/>
      <c r="AA205" s="147"/>
      <c r="AB205" s="135"/>
      <c r="AC205" s="135"/>
      <c r="AD205" s="147"/>
      <c r="AE205" s="147"/>
      <c r="AF205" s="147"/>
      <c r="AG205" s="147"/>
      <c r="AH205" s="135"/>
      <c r="AI205" s="135"/>
      <c r="AJ205" s="147"/>
      <c r="AK205" s="147"/>
      <c r="AL205" s="147"/>
      <c r="AM205" s="147"/>
      <c r="AN205" s="135"/>
      <c r="AO205" s="135"/>
      <c r="AP205" s="147"/>
      <c r="AQ205" s="147"/>
      <c r="AR205" s="147"/>
      <c r="AS205" s="147"/>
      <c r="AT205" s="135"/>
      <c r="AU205" s="135"/>
      <c r="AV205" s="147"/>
      <c r="AW205" s="147"/>
      <c r="AX205" s="147"/>
      <c r="AY205" s="147"/>
      <c r="AZ205" s="135"/>
      <c r="BA205" s="135"/>
      <c r="BB205" s="147"/>
      <c r="BC205" s="147"/>
      <c r="BD205" s="147"/>
      <c r="BE205" s="147"/>
      <c r="BF205" s="135"/>
      <c r="BG205" s="135"/>
      <c r="BH205" s="147"/>
      <c r="BI205" s="147"/>
      <c r="BJ205" s="147"/>
      <c r="BK205" s="147"/>
      <c r="BL205" s="135"/>
      <c r="BM205" s="135"/>
      <c r="BN205" s="147"/>
      <c r="BO205" s="147"/>
      <c r="BP205" s="147"/>
      <c r="BQ205" s="147"/>
      <c r="BR205" s="135"/>
      <c r="BS205" s="135"/>
      <c r="BT205" s="147"/>
      <c r="BU205" s="147"/>
      <c r="BV205" s="147"/>
      <c r="BW205" s="147"/>
      <c r="BX205" s="135"/>
      <c r="BY205" s="135"/>
      <c r="BZ205" s="147"/>
      <c r="CA205" s="147"/>
      <c r="CB205" s="147"/>
      <c r="CC205" s="145"/>
      <c r="CD205" s="135"/>
      <c r="CE205" s="153"/>
      <c r="CF205" s="17"/>
      <c r="CG205" s="18"/>
      <c r="CH205" s="18"/>
    </row>
    <row r="206" spans="1:86" ht="16.149999999999999" hidden="1" customHeight="1" outlineLevel="1" thickBot="1" x14ac:dyDescent="0.35">
      <c r="A206" s="67"/>
      <c r="B206" s="68"/>
      <c r="C206" s="69"/>
      <c r="D206" s="69"/>
      <c r="E206" s="73"/>
      <c r="F206" s="68"/>
      <c r="G206" s="78"/>
      <c r="H206" s="68"/>
      <c r="I206" s="68"/>
      <c r="J206" s="82"/>
      <c r="K206" s="82"/>
      <c r="L206" s="80"/>
      <c r="M206" s="496"/>
      <c r="N206" s="488" t="s">
        <v>90</v>
      </c>
      <c r="O206" s="397"/>
      <c r="P206" s="398"/>
      <c r="Q206" s="154">
        <f t="shared" ref="Q206:Q208" si="116">+Q199+W199+AC199+AI199+AO199+AU199+BA199+BG199+BM199+BS199+BY199+CE199</f>
        <v>0</v>
      </c>
      <c r="R206" s="147"/>
      <c r="S206" s="147"/>
      <c r="T206" s="391" t="s">
        <v>52</v>
      </c>
      <c r="U206" s="391"/>
      <c r="V206" s="391"/>
      <c r="W206" s="391"/>
      <c r="X206" s="391"/>
      <c r="Y206" s="391"/>
      <c r="Z206" s="391"/>
      <c r="AA206" s="391"/>
      <c r="AB206" s="232"/>
      <c r="AC206" s="232"/>
      <c r="AD206" s="233"/>
      <c r="AE206" s="233"/>
      <c r="AF206" s="233"/>
      <c r="AG206" s="233"/>
      <c r="AH206" s="232"/>
      <c r="AI206" s="232"/>
      <c r="AJ206" s="233"/>
      <c r="AK206" s="233"/>
      <c r="AL206" s="233"/>
      <c r="AM206" s="233"/>
      <c r="AN206" s="232"/>
      <c r="AO206" s="232"/>
      <c r="AP206" s="233"/>
      <c r="AQ206" s="233"/>
      <c r="AR206" s="233"/>
      <c r="AS206" s="233"/>
      <c r="AT206" s="232"/>
      <c r="AU206" s="232"/>
      <c r="AV206" s="233"/>
      <c r="AW206" s="233"/>
      <c r="AX206" s="233"/>
      <c r="AY206" s="233"/>
      <c r="AZ206" s="232"/>
      <c r="BA206" s="232"/>
      <c r="BB206" s="233"/>
      <c r="BC206" s="233"/>
      <c r="BD206" s="233"/>
      <c r="BE206" s="233"/>
      <c r="BF206" s="232"/>
      <c r="BG206" s="232"/>
      <c r="BH206" s="233"/>
      <c r="BI206" s="233"/>
      <c r="BJ206" s="233"/>
      <c r="BK206" s="233"/>
      <c r="BL206" s="232"/>
      <c r="BM206" s="232"/>
      <c r="BN206" s="233"/>
      <c r="BO206" s="233"/>
      <c r="BP206" s="233"/>
      <c r="BQ206" s="233"/>
      <c r="BR206" s="232"/>
      <c r="BS206" s="232"/>
      <c r="BT206" s="233"/>
      <c r="BU206" s="233"/>
      <c r="BV206" s="233"/>
      <c r="BW206" s="233"/>
      <c r="BX206" s="232"/>
      <c r="BY206" s="232"/>
      <c r="BZ206" s="233"/>
      <c r="CA206" s="233"/>
      <c r="CB206" s="147"/>
      <c r="CC206" s="145"/>
      <c r="CD206" s="135"/>
      <c r="CE206" s="155"/>
      <c r="CF206" s="17"/>
      <c r="CG206" s="18"/>
      <c r="CH206" s="18"/>
    </row>
    <row r="207" spans="1:86" ht="16.149999999999999" hidden="1" customHeight="1" outlineLevel="1" thickBot="1" x14ac:dyDescent="0.35">
      <c r="A207" s="67"/>
      <c r="B207" s="68"/>
      <c r="C207" s="69"/>
      <c r="D207" s="69"/>
      <c r="E207" s="73"/>
      <c r="F207" s="68"/>
      <c r="G207" s="53"/>
      <c r="H207" s="68"/>
      <c r="I207" s="68"/>
      <c r="J207" s="82"/>
      <c r="K207" s="82"/>
      <c r="L207" s="80"/>
      <c r="M207" s="496"/>
      <c r="N207" s="488" t="s">
        <v>53</v>
      </c>
      <c r="O207" s="397"/>
      <c r="P207" s="398"/>
      <c r="Q207" s="154">
        <f t="shared" si="116"/>
        <v>0</v>
      </c>
      <c r="R207" s="111">
        <f>+Q207+Q206</f>
        <v>0</v>
      </c>
      <c r="S207" s="147"/>
      <c r="T207" s="392" t="s">
        <v>54</v>
      </c>
      <c r="U207" s="392"/>
      <c r="V207" s="392"/>
      <c r="W207" s="392"/>
      <c r="X207" s="392"/>
      <c r="Y207" s="392"/>
      <c r="Z207" s="392"/>
      <c r="AA207" s="392"/>
      <c r="AB207" s="392"/>
      <c r="AC207" s="392"/>
      <c r="AD207" s="392"/>
      <c r="AE207" s="392"/>
      <c r="AF207" s="392"/>
      <c r="AG207" s="392"/>
      <c r="AH207" s="392"/>
      <c r="AI207" s="392"/>
      <c r="AJ207" s="392"/>
      <c r="AK207" s="392"/>
      <c r="AL207" s="392"/>
      <c r="AM207" s="392"/>
      <c r="AN207" s="392"/>
      <c r="AO207" s="392"/>
      <c r="AP207" s="392"/>
      <c r="AQ207" s="392"/>
      <c r="AR207" s="392"/>
      <c r="AS207" s="392"/>
      <c r="AT207" s="392"/>
      <c r="AU207" s="392"/>
      <c r="AV207" s="392"/>
      <c r="AW207" s="392"/>
      <c r="AX207" s="392"/>
      <c r="AY207" s="392"/>
      <c r="AZ207" s="392"/>
      <c r="BA207" s="392"/>
      <c r="BB207" s="392"/>
      <c r="BC207" s="392"/>
      <c r="BD207" s="392"/>
      <c r="BE207" s="392"/>
      <c r="BF207" s="392"/>
      <c r="BG207" s="392"/>
      <c r="BH207" s="392"/>
      <c r="BI207" s="392"/>
      <c r="BJ207" s="392"/>
      <c r="BK207" s="392"/>
      <c r="BL207" s="392"/>
      <c r="BM207" s="392"/>
      <c r="BN207" s="392"/>
      <c r="BO207" s="392"/>
      <c r="BP207" s="392"/>
      <c r="BQ207" s="392"/>
      <c r="BR207" s="392"/>
      <c r="BS207" s="392"/>
      <c r="BT207" s="392"/>
      <c r="BU207" s="392"/>
      <c r="BV207" s="392"/>
      <c r="BW207" s="392"/>
      <c r="BX207" s="392"/>
      <c r="BY207" s="392"/>
      <c r="BZ207" s="392"/>
      <c r="CA207" s="392"/>
      <c r="CB207" s="147"/>
      <c r="CC207" s="145"/>
      <c r="CD207" s="135"/>
      <c r="CE207" s="155"/>
      <c r="CF207" s="17"/>
      <c r="CG207" s="18"/>
      <c r="CH207" s="18"/>
    </row>
    <row r="208" spans="1:86" ht="16.149999999999999" hidden="1" customHeight="1" outlineLevel="1" thickBot="1" x14ac:dyDescent="0.35">
      <c r="A208" s="67"/>
      <c r="B208" s="68"/>
      <c r="C208" s="69"/>
      <c r="D208" s="69"/>
      <c r="E208" s="73"/>
      <c r="F208" s="68"/>
      <c r="G208" s="53"/>
      <c r="H208" s="53"/>
      <c r="I208" s="68"/>
      <c r="J208" s="82"/>
      <c r="K208" s="82"/>
      <c r="L208" s="80"/>
      <c r="M208" s="497"/>
      <c r="N208" s="489" t="s">
        <v>55</v>
      </c>
      <c r="O208" s="490"/>
      <c r="P208" s="491"/>
      <c r="Q208" s="156">
        <f t="shared" si="116"/>
        <v>0</v>
      </c>
      <c r="R208" s="157"/>
      <c r="S208" s="157"/>
      <c r="T208" s="157"/>
      <c r="U208" s="157"/>
      <c r="V208" s="158"/>
      <c r="W208" s="158"/>
      <c r="X208" s="159"/>
      <c r="Y208" s="159"/>
      <c r="Z208" s="157"/>
      <c r="AA208" s="157"/>
      <c r="AB208" s="158"/>
      <c r="AC208" s="158"/>
      <c r="AD208" s="157"/>
      <c r="AE208" s="157"/>
      <c r="AF208" s="157"/>
      <c r="AG208" s="157"/>
      <c r="AH208" s="158"/>
      <c r="AI208" s="158"/>
      <c r="AJ208" s="157"/>
      <c r="AK208" s="157"/>
      <c r="AL208" s="157"/>
      <c r="AM208" s="157"/>
      <c r="AN208" s="158"/>
      <c r="AO208" s="158"/>
      <c r="AP208" s="157"/>
      <c r="AQ208" s="157"/>
      <c r="AR208" s="157"/>
      <c r="AS208" s="157"/>
      <c r="AT208" s="158"/>
      <c r="AU208" s="158"/>
      <c r="AV208" s="157"/>
      <c r="AW208" s="157"/>
      <c r="AX208" s="157"/>
      <c r="AY208" s="157"/>
      <c r="AZ208" s="158"/>
      <c r="BA208" s="158"/>
      <c r="BB208" s="157"/>
      <c r="BC208" s="157"/>
      <c r="BD208" s="157"/>
      <c r="BE208" s="157"/>
      <c r="BF208" s="158"/>
      <c r="BG208" s="158"/>
      <c r="BH208" s="157"/>
      <c r="BI208" s="157"/>
      <c r="BJ208" s="157"/>
      <c r="BK208" s="157"/>
      <c r="BL208" s="158"/>
      <c r="BM208" s="158"/>
      <c r="BN208" s="157"/>
      <c r="BO208" s="157"/>
      <c r="BP208" s="157"/>
      <c r="BQ208" s="157"/>
      <c r="BR208" s="158"/>
      <c r="BS208" s="158"/>
      <c r="BT208" s="157"/>
      <c r="BU208" s="157"/>
      <c r="BV208" s="157"/>
      <c r="BW208" s="157"/>
      <c r="BX208" s="158"/>
      <c r="BY208" s="158"/>
      <c r="BZ208" s="157"/>
      <c r="CA208" s="157"/>
      <c r="CB208" s="157"/>
      <c r="CC208" s="160"/>
      <c r="CD208" s="158"/>
      <c r="CE208" s="160"/>
      <c r="CF208" s="17"/>
      <c r="CG208" s="18"/>
      <c r="CH208" s="18"/>
    </row>
    <row r="209" spans="1:86" ht="16.149999999999999" hidden="1" customHeight="1" outlineLevel="1" thickBot="1" x14ac:dyDescent="0.35">
      <c r="A209" s="67"/>
      <c r="B209" s="68"/>
      <c r="C209" s="69"/>
      <c r="D209" s="69"/>
      <c r="E209" s="73"/>
      <c r="F209" s="68"/>
      <c r="G209" s="68"/>
      <c r="H209" s="68"/>
      <c r="I209" s="68"/>
      <c r="J209" s="82"/>
      <c r="K209" s="82"/>
      <c r="L209" s="80"/>
      <c r="M209" s="80"/>
      <c r="N209" s="53"/>
      <c r="O209" s="53"/>
      <c r="P209" s="81"/>
      <c r="Q209" s="83"/>
      <c r="R209" s="17"/>
      <c r="S209" s="17"/>
      <c r="T209" s="17"/>
      <c r="U209" s="17"/>
      <c r="V209" s="17"/>
      <c r="W209" s="83"/>
      <c r="X209" s="84"/>
      <c r="Y209" s="84"/>
      <c r="Z209" s="17"/>
      <c r="AA209" s="17"/>
      <c r="AB209" s="17"/>
      <c r="AC209" s="83"/>
      <c r="AD209" s="17"/>
      <c r="AE209" s="17"/>
      <c r="AF209" s="17"/>
      <c r="AG209" s="17"/>
      <c r="AH209" s="17"/>
      <c r="AI209" s="83"/>
      <c r="AJ209" s="17"/>
      <c r="AK209" s="17"/>
      <c r="AL209" s="17"/>
      <c r="AM209" s="17"/>
      <c r="AN209" s="17"/>
      <c r="AO209" s="83"/>
      <c r="AP209" s="17"/>
      <c r="AQ209" s="17"/>
      <c r="AR209" s="17"/>
      <c r="AS209" s="17"/>
      <c r="AT209" s="17"/>
      <c r="AU209" s="83"/>
      <c r="AV209" s="17"/>
      <c r="AW209" s="17"/>
      <c r="AX209" s="17"/>
      <c r="AY209" s="17"/>
      <c r="AZ209" s="17"/>
      <c r="BA209" s="83"/>
      <c r="BB209" s="17"/>
      <c r="BC209" s="17"/>
      <c r="BD209" s="17"/>
      <c r="BE209" s="17"/>
      <c r="BF209" s="17"/>
      <c r="BG209" s="83"/>
      <c r="BH209" s="17"/>
      <c r="BI209" s="17"/>
      <c r="BJ209" s="17"/>
      <c r="BK209" s="17"/>
      <c r="BL209" s="17"/>
      <c r="BM209" s="83"/>
      <c r="BN209" s="17"/>
      <c r="BO209" s="17"/>
      <c r="BP209" s="17"/>
      <c r="BQ209" s="17"/>
      <c r="BR209" s="17"/>
      <c r="BS209" s="83"/>
      <c r="BT209" s="17"/>
      <c r="BU209" s="17"/>
      <c r="BV209" s="17"/>
      <c r="BW209" s="17"/>
      <c r="BX209" s="17"/>
      <c r="BY209" s="83"/>
      <c r="BZ209" s="17"/>
      <c r="CA209" s="17"/>
      <c r="CB209" s="17"/>
      <c r="CC209" s="85"/>
      <c r="CD209" s="17"/>
      <c r="CE209" s="89"/>
      <c r="CF209" s="17"/>
      <c r="CG209" s="18"/>
      <c r="CH209" s="18"/>
    </row>
    <row r="210" spans="1:86" ht="15.6" hidden="1" customHeight="1" outlineLevel="1" x14ac:dyDescent="0.3">
      <c r="A210" s="67"/>
      <c r="B210" s="508" t="str">
        <f>"OBJETIVOS PLAN DE ACCIÓN - CORRELACIÓN CON EL PLAN ANUAL DE AUDITORIA VIGENCIA "&amp;C6</f>
        <v>OBJETIVOS PLAN DE ACCIÓN - CORRELACIÓN CON EL PLAN ANUAL DE AUDITORIA VIGENCIA 2024</v>
      </c>
      <c r="C210" s="473" t="s">
        <v>107</v>
      </c>
      <c r="D210" s="474"/>
      <c r="E210" s="474"/>
      <c r="F210" s="475"/>
      <c r="G210" s="479" t="s">
        <v>80</v>
      </c>
      <c r="H210" s="97">
        <f>IF(G10=$G$210,H10,0)+IF(G12=$G$210,H12,0)+IF(G14=$G$210,H14,0)+IF(G16=$G$210,H16,0)+IF(G18=$G$210,H18,0)+IF(G20=$G$210,H20,0)+IF(G22=$G$210,H22,0)+IF(G24=$G$210,H24,0)+IF(G26=$G$210,H26,0)+IF(G28=$G$210,H28,0)+IF(G30=$G$210,H30,0)+IF(G32=$G$210,H32,0)+IF(G34=$G$210,H34,0)+IF(G36=$G$210,H36,0)+IF(G38=$G$210,H38,0)+IF(G40=$G$210,H40,0)+IF(G42=$G$210,H42,0)+IF(G44=$G$210,H44,0)+IF(G46=$G$210,H46,0)+IF(G48=$G$210,H48,0)+IF(G50=$G$210,H50,0)+IF(G52=$G$210,H52,0)+IF(G54=$G$210,H54,0)+IF(G56=$G$210,H56,0)+IF(G58=$G$210,H58,0)+IF(G60=$G$210,H60,0)+IF(G62=$G$210,H62,0)+IF(G64=$G$210,H64,0)+IF(G66=$G$210,H66,0)+IF(G68=$G$210,H68,0)+IF(G70=$G$210,H70,0)+IF(G72=$G$210,H72,0)+IF(G74=$G$210,H74,0)+IF(G76=$G$210,H76,0)+IF(G78=$G$210,H78,0)+IF(G80=$G$210,H80,0)+IF(G82=$G$210,H82,0)+IF(G84=$G$210,H84,0)+IF(G86=$G$210,H86,0)+IF(G88=$G$210,H88,0)+IF(G90=$G$210,H90,0)+IF(G92=$G$210,H92,0)+IF(G94=$G$210,H94,0)+IF(G96=$G$210,H96,0)+IF(G98=$G$210,H98,0)+IF(G100=$G$210,H100,0)+IF(G102=$G$210,H102,0)+IF(G104=$G$210,H104,0)+IF(G106=$G$210,H106,0)+IF(G108=$G$210,H108,0)+IF(G110=$G$210,H110,0)+IF(G112=$G$210,H112,0)+IF(G114=$G$210,H114,0)+IF(G116=$G$210,H116,0)+IF(G118=$G$210,H118,0)+IF(G120=$G$210,H120,0)+IF(G122=$G$210,H122,0)+IF(G124=$G$210,H124,0)+IF(G126=$G$210,H126,0)+IF(G128=$G$210,H128,0)+IF(G130=$G$210,H130,0)+IF(G132=$G$210,H132,0)+IF(G134=$G$210,H134,0)+IF(G136=$G$210,H136,0)+IF(G138=$G$210,H138,0)+IF(G140=$G$210,H140,0)+IF(G142=$G$210,H142,0)+IF(G144=$G$210,H144,0)+IF(G146=$G$210,H146,0)+IF(G148=$G$210,H148,0)+IF(G150=$G$210,H150,0)+IF(G152=$G$210,H152,0)+IF(G154=$G$210,H154,0)+IF(G156=$G$210,H156,0)+IF(G158=$G$210,H158,0)+IF(G160=$G$210,H160,0)+IF(G162=$G$210,H162,0)+IF(G164=$G$210,H164,0)+IF(G166=$G$210,H166,0)+IF(G168=$G$210,H168,0)+IF(G170=$G$210,H170,0)+IF(G172=$G$210,H172,0)+IF(G174=$G$210,H174,0)+IF(G176=$G$210,H176,0)+IF(G178=$G$210,H178,0)+IF(G180=$G$210,H180,0)+IF(G182=$G$210,H182,0)+IF(G184=$G$210,H184,0)+IF(G186=$G$210,H186,0)+IF(G188=$G$210,H188,0)+IF(G190=$G$210,H190,0)+IF(G192=$G$210,H192,0)</f>
        <v>1</v>
      </c>
      <c r="I210" s="469"/>
      <c r="J210" s="494">
        <f>+IFERROR(H210/$J$195,0)</f>
        <v>1</v>
      </c>
      <c r="K210" s="220"/>
      <c r="L210" s="53"/>
      <c r="M210" s="53"/>
      <c r="N210" s="510" t="s">
        <v>56</v>
      </c>
      <c r="O210" s="234">
        <f t="shared" ref="O210:O225" si="117">+P210+V210+AB210+AH210+AN210+AT210+AZ210+BF210+BL210+BR210+BX210+CD210</f>
        <v>1</v>
      </c>
      <c r="P210" s="103">
        <f>IF($G$10=$G$210,P10,0)+IF($G$12=$G$210,P12,0)+IF($G$14=$G$210,P14,0)+IF($G$16=$G$210,P16,0)+IF($G$18=$G$210,P18,0)+IF($G$20=$G$210,P20,0)+IF($G$22=$G$210,P22,0)+IF($G$24=$G$210,P24,0)+IF($G$26=$G$210,P26,0)+IF($G$28=$G$210,P28,0)+IF($G$30=$G$210,P30,0)+IF($G$32=$G$210,P32,0)+IF($G$34=$G$210,P34,0)+IF($G$36=$G$210,P36,0)+IF($G$38=$G$210,P38,0)+IF($G$40=$G$210,P40,0)+IF($G$42=$G$210,P42,0)+IF($G$44=$G$210,P44,0)+IF($G$46=$G$210,P46,0)+IF($G$48=$G$210,P48,0)+IF($G$50=$G$210,P50,0)+IF($G$52=$G$210,P52,0)+IF($G$54=$G$210,P54,0)+IF($G$56=$G$210,P56,0)+IF($G$58=$G$210,P58,0)+IF($G$60=$G$210,P60,0)+IF($G$62=$G$210,P62,0)+IF($G$64=$G$210,P64,0)+IF($G$66=$G$210,P66,0)+IF($G$68=$G$210,P68,0)+IF($G$70=$G$210,P70,0)+IF($G$72=$G$210,P72,0)+IF($G$74=$G$210,P74,0)+IF($G$76=$G$210,P76,0)+IF($G$78=$G$210,P78,0)+IF($G$80=$G$210,P80,0)+IF($G$82=$G$210,P82,0)+IF($G$84=$G$210,P84,0)+IF($G$86=$G$210,P86,0)+IF($G$88=$G$210,P88,0)+IF($G$90=$G$210,P90,0)+IF($G$92=$G$210,P92,0)+IF($G$94=$G$210,P94,0)+IF($G$96=$G$210,P96,0)+IF($G$98=$G$210,P98,0)+IF($G$100=$G$210,P100,0)+IF($G$102=$G$210,P102,0)+IF($G$104=$G$210,P104,0)+IF($G$106=$G$210,P106,0)+IF($G$108=$G$210,P108,0)+IF($G$110=$G$210,P110,0)+IF($G$112=$G$210,P112,0)+IF($G$114=$G$210,P114,0)+IF($G$116=$G$210,P116,0)+IF($G$118=$G$210,P118,0)+IF($G$120=$G$210,P120,0)+IF($G$122=$G$210,P122,0)+IF($G$124=$G$210,P124,0)+IF($G$126=$G$210,P126,0)+IF($G$128=$G$210,P128,0)+IF($G$130=$G$210,P130,0)+IF($G$132=$G$210,P132,0)+IF($G$134=$G$210,P134,0)+IF($G$136=$G$210,P136,0)+IF($G$138=$G$210,P138,0)+IF($G$140=$G$210,P140,0)+IF($G$142=$G$210,P142,0)+IF($G$144=$G$210,P144,0)+IF($G$146=$G$210,P146,0)+IF($G$148=$G$210,P148,0)+IF($G$150=$G$210,P150,0)+IF($G$152=$G$210,P152,0)+IF($G$154=$G$210,P154,0)+IF($G$156=$G$210,P156,0)+IF($G$158=$G$210,P158,0)+IF($G$160=$G$210,P160,0)+IF($G$162=$G$210,P162,0)+IF($G$164=$G$210,P164,0)+IF($G$166=$G$210,P166,0)+IF($G$168=$G$210,P168,0)+IF($G$170=$G$210,P170,0)+IF($G$172=$G$210,P172,0)+IF($G$174=$G$210,P174,0)+IF($G$176=$G$210,P176,0)+IF($G$178=$G$210,P178,0)+IF($G$180=$G$210,P180,0)+IF($G$182=$G$210,P182,0)+IF($G$184=$G$210,P184,0)+IF($G$186=$G$210,P186,0)+IF($G$188=$G$210,P188,0)+IF($G$190=$G$210,P190,0)+IF($G$192=$G$210,P192,0)</f>
        <v>1</v>
      </c>
      <c r="Q210" s="104"/>
      <c r="R210" s="104"/>
      <c r="S210" s="104"/>
      <c r="T210" s="104"/>
      <c r="U210" s="104"/>
      <c r="V210" s="103">
        <f>IF($G$10=$G$210,V10,0)+IF($G$12=$G$210,V12,0)+IF($G$14=$G$210,V14,0)+IF($G$16=$G$210,V16,0)+IF($G$18=$G$210,V18,0)+IF($G$20=$G$210,V20,0)+IF($G$22=$G$210,V22,0)+IF($G$24=$G$210,V24,0)+IF($G$26=$G$210,V26,0)+IF($G$28=$G$210,V28,0)+IF($G$30=$G$210,V30,0)+IF($G$32=$G$210,V32,0)+IF($G$34=$G$210,V34,0)+IF($G$36=$G$210,V36,0)+IF($G$38=$G$210,V38,0)+IF($G$40=$G$210,V40,0)+IF($G$42=$G$210,V42,0)+IF($G$44=$G$210,V44,0)+IF($G$46=$G$210,V46,0)+IF($G$48=$G$210,V48,0)+IF($G$50=$G$210,V50,0)+IF($G$52=$G$210,V52,0)+IF($G$54=$G$210,V54,0)+IF($G$56=$G$210,V56,0)+IF($G$58=$G$210,V58,0)+IF($G$60=$G$210,V60,0)+IF($G$62=$G$210,V62,0)+IF($G$64=$G$210,V64,0)+IF($G$66=$G$210,V66,0)+IF($G$68=$G$210,V68,0)+IF($G$70=$G$210,V70,0)+IF($G$72=$G$210,V72,0)+IF($G$74=$G$210,V74,0)+IF($G$76=$G$210,V76,0)+IF($G$78=$G$210,V78,0)+IF($G$80=$G$210,V80,0)+IF($G$82=$G$210,V82,0)+IF($G$84=$G$210,V84,0)+IF($G$86=$G$210,V86,0)+IF($G$88=$G$210,V88,0)+IF($G$90=$G$210,V90,0)+IF($G$92=$G$210,V92,0)+IF($G$94=$G$210,V94,0)+IF($G$96=$G$210,V96,0)+IF($G$98=$G$210,V98,0)+IF($G$100=$G$210,V100,0)+IF($G$102=$G$210,V102,0)+IF($G$104=$G$210,V104,0)+IF($G$106=$G$210,V106,0)+IF($G$108=$G$210,V108,0)+IF($G$110=$G$210,V110,0)+IF($G$112=$G$210,V112,0)+IF($G$114=$G$210,V114,0)+IF($G$116=$G$210,V116,0)+IF($G$118=$G$210,V118,0)+IF($G$120=$G$210,V120,0)+IF($G$122=$G$210,V122,0)+IF($G$124=$G$210,V124,0)+IF($G$126=$G$210,V126,0)+IF($G$128=$G$210,V128,0)+IF($G$130=$G$210,V130,0)+IF($G$132=$G$210,V132,0)+IF($G$134=$G$210,V134,0)+IF($G$136=$G$210,V136,0)+IF($G$138=$G$210,V138,0)+IF($G$140=$G$210,V140,0)+IF($G$142=$G$210,V142,0)+IF($G$144=$G$210,V144,0)+IF($G$146=$G$210,V146,0)+IF($G$148=$G$210,V148,0)+IF($G$150=$G$210,V150,0)+IF($G$152=$G$210,V152,0)+IF($G$154=$G$210,V154,0)+IF($G$156=$G$210,V156,0)+IF($G$158=$G$210,V158,0)+IF($G$160=$G$210,V160,0)+IF($G$162=$G$210,V162,0)+IF($G$164=$G$210,V164,0)+IF($G$166=$G$210,V166,0)+IF($G$168=$G$210,V168,0)+IF($G$170=$G$210,V170,0)+IF($G$172=$G$210,V172,0)+IF($G$174=$G$210,V174,0)+IF($G$176=$G$210,V176,0)+IF($G$178=$G$210,V178,0)+IF($G$180=$G$210,V180,0)+IF($G$182=$G$210,V182,0)+IF($G$184=$G$210,V184,0)+IF($G$186=$G$210,V186,0)+IF($G$188=$G$210,V188,0)+IF($G$190=$G$210,V190,0)+IF($G$192=$G$210,V192,0)</f>
        <v>0</v>
      </c>
      <c r="W210" s="104"/>
      <c r="X210" s="104"/>
      <c r="Y210" s="104"/>
      <c r="Z210" s="104"/>
      <c r="AA210" s="104"/>
      <c r="AB210" s="103">
        <f>IF($G$10=$G$210,AB10,0)+IF($G$12=$G$210,AB12,0)+IF($G$14=$G$210,AB14,0)+IF($G$16=$G$210,AB16,0)+IF($G$18=$G$210,AB18,0)+IF($G$20=$G$210,AB20,0)+IF($G$22=$G$210,AB22,0)+IF($G$24=$G$210,AB24,0)+IF($G$26=$G$210,AB26,0)+IF($G$28=$G$210,AB28,0)+IF($G$30=$G$210,AB30,0)+IF($G$32=$G$210,AB32,0)+IF($G$34=$G$210,AB34,0)+IF($G$36=$G$210,AB36,0)+IF($G$38=$G$210,AB38,0)+IF($G$40=$G$210,AB40,0)+IF($G$42=$G$210,AB42,0)+IF($G$44=$G$210,AB44,0)+IF($G$46=$G$210,AB46,0)+IF($G$48=$G$210,AB48,0)+IF($G$50=$G$210,AB50,0)+IF($G$52=$G$210,AB52,0)+IF($G$54=$G$210,AB54,0)+IF($G$56=$G$210,AB56,0)+IF($G$58=$G$210,AB58,0)+IF($G$60=$G$210,AB60,0)+IF($G$62=$G$210,AB62,0)+IF($G$64=$G$210,AB64,0)+IF($G$66=$G$210,AB66,0)+IF($G$68=$G$210,AB68,0)+IF($G$70=$G$210,AB70,0)+IF($G$72=$G$210,AB72,0)+IF($G$74=$G$210,AB74,0)+IF($G$76=$G$210,AB76,0)+IF($G$78=$G$210,AB78,0)+IF($G$80=$G$210,AB80,0)+IF($G$82=$G$210,AB82,0)+IF($G$84=$G$210,AB84,0)+IF($G$86=$G$210,AB86,0)+IF($G$88=$G$210,AB88,0)+IF($G$90=$G$210,AB90,0)+IF($G$92=$G$210,AB92,0)+IF($G$94=$G$210,AB94,0)+IF($G$96=$G$210,AB96,0)+IF($G$98=$G$210,AB98,0)+IF($G$100=$G$210,AB100,0)+IF($G$102=$G$210,AB102,0)+IF($G$104=$G$210,AB104,0)+IF($G$106=$G$210,AB106,0)+IF($G$108=$G$210,AB108,0)+IF($G$110=$G$210,AB110,0)+IF($G$112=$G$210,AB112,0)+IF($G$114=$G$210,AB114,0)+IF($G$116=$G$210,AB116,0)+IF($G$118=$G$210,AB118,0)+IF($G$120=$G$210,AB120,0)+IF($G$122=$G$210,AB122,0)+IF($G$124=$G$210,AB124,0)+IF($G$126=$G$210,AB126,0)+IF($G$128=$G$210,AB128,0)+IF($G$130=$G$210,AB130,0)+IF($G$132=$G$210,AB132,0)+IF($G$134=$G$210,AB134,0)+IF($G$136=$G$210,AB136,0)+IF($G$138=$G$210,AB138,0)+IF($G$140=$G$210,AB140,0)+IF($G$142=$G$210,AB142,0)+IF($G$144=$G$210,AB144,0)+IF($G$146=$G$210,AB146,0)+IF($G$148=$G$210,AB148,0)+IF($G$150=$G$210,AB150,0)+IF($G$152=$G$210,AB152,0)+IF($G$154=$G$210,AB154,0)+IF($G$156=$G$210,AB156,0)+IF($G$158=$G$210,AB158,0)+IF($G$160=$G$210,AB160,0)+IF($G$162=$G$210,AB162,0)+IF($G$164=$G$210,AB164,0)+IF($G$166=$G$210,AB166,0)+IF($G$168=$G$210,AB168,0)+IF($G$170=$G$210,AB170,0)+IF($G$172=$G$210,AB172,0)+IF($G$174=$G$210,AB174,0)+IF($G$176=$G$210,AB176,0)+IF($G$178=$G$210,AB178,0)+IF($G$180=$G$210,AB180,0)+IF($G$182=$G$210,AB182,0)+IF($G$184=$G$210,AB184,0)+IF($G$186=$G$210,AB186,0)+IF($G$188=$G$210,AB188,0)+IF($G$190=$G$210,AB190,0)+IF($G$192=$G$210,AB192,0)</f>
        <v>0</v>
      </c>
      <c r="AC210" s="104"/>
      <c r="AD210" s="104"/>
      <c r="AE210" s="104"/>
      <c r="AF210" s="104"/>
      <c r="AG210" s="104"/>
      <c r="AH210" s="103">
        <f>IF($G$10=$G$210,AH10,0)+IF($G$12=$G$210,AH12,0)+IF($G$14=$G$210,AH14,0)+IF($G$16=$G$210,AH16,0)+IF($G$18=$G$210,AH18,0)+IF($G$20=$G$210,AH20,0)+IF($G$22=$G$210,AH22,0)+IF($G$24=$G$210,AH24,0)+IF($G$26=$G$210,AH26,0)+IF($G$28=$G$210,AH28,0)+IF($G$30=$G$210,AH30,0)+IF($G$32=$G$210,AH32,0)+IF($G$34=$G$210,AH34,0)+IF($G$36=$G$210,AH36,0)+IF($G$38=$G$210,AH38,0)+IF($G$40=$G$210,AH40,0)+IF($G$42=$G$210,AH42,0)+IF($G$44=$G$210,AH44,0)+IF($G$46=$G$210,AH46,0)+IF($G$48=$G$210,AH48,0)+IF($G$50=$G$210,AH50,0)+IF($G$52=$G$210,AH52,0)+IF($G$54=$G$210,AH54,0)+IF($G$56=$G$210,AH56,0)+IF($G$58=$G$210,AH58,0)+IF($G$60=$G$210,AH60,0)+IF($G$62=$G$210,AH62,0)+IF($G$64=$G$210,AH64,0)+IF($G$66=$G$210,AH66,0)+IF($G$68=$G$210,AH68,0)+IF($G$70=$G$210,AH70,0)+IF($G$72=$G$210,AH72,0)+IF($G$74=$G$210,AH74,0)+IF($G$76=$G$210,AH76,0)+IF($G$78=$G$210,AH78,0)+IF($G$80=$G$210,AH80,0)+IF($G$82=$G$210,AH82,0)+IF($G$84=$G$210,AH84,0)+IF($G$86=$G$210,AH86,0)+IF($G$88=$G$210,AH88,0)+IF($G$90=$G$210,AH90,0)+IF($G$92=$G$210,AH92,0)+IF($G$94=$G$210,AH94,0)+IF($G$96=$G$210,AH96,0)+IF($G$98=$G$210,AH98,0)+IF($G$100=$G$210,AH100,0)+IF($G$102=$G$210,AH102,0)+IF($G$104=$G$210,AH104,0)+IF($G$106=$G$210,AH106,0)+IF($G$108=$G$210,AH108,0)+IF($G$110=$G$210,AH110,0)+IF($G$112=$G$210,AH112,0)+IF($G$114=$G$210,AH114,0)+IF($G$116=$G$210,AH116,0)+IF($G$118=$G$210,AH118,0)+IF($G$120=$G$210,AH120,0)+IF($G$122=$G$210,AH122,0)+IF($G$124=$G$210,AH124,0)+IF($G$126=$G$210,AH126,0)+IF($G$128=$G$210,AH128,0)+IF($G$130=$G$210,AH130,0)+IF($G$132=$G$210,AH132,0)+IF($G$134=$G$210,AH134,0)+IF($G$136=$G$210,AH136,0)+IF($G$138=$G$210,AH138,0)+IF($G$140=$G$210,AH140,0)+IF($G$142=$G$210,AH142,0)+IF($G$144=$G$210,AH144,0)+IF($G$146=$G$210,AH146,0)+IF($G$148=$G$210,AH148,0)+IF($G$150=$G$210,AH150,0)+IF($G$152=$G$210,AH152,0)+IF($G$154=$G$210,AH154,0)+IF($G$156=$G$210,AH156,0)+IF($G$158=$G$210,AH158,0)+IF($G$160=$G$210,AH160,0)+IF($G$162=$G$210,AH162,0)+IF($G$164=$G$210,AH164,0)+IF($G$166=$G$210,AH166,0)+IF($G$168=$G$210,AH168,0)+IF($G$170=$G$210,AH170,0)+IF($G$172=$G$210,AH172,0)+IF($G$174=$G$210,AH174,0)+IF($G$176=$G$210,AH176,0)+IF($G$178=$G$210,AH178,0)+IF($G$180=$G$210,AH180,0)+IF($G$182=$G$210,AH182,0)+IF($G$184=$G$210,AH184,0)+IF($G$186=$G$210,AH186,0)+IF($G$188=$G$210,AH188,0)+IF($G$190=$G$210,AH190,0)+IF($G$192=$G$210,AH192,0)</f>
        <v>0</v>
      </c>
      <c r="AI210" s="104"/>
      <c r="AJ210" s="104"/>
      <c r="AK210" s="104"/>
      <c r="AL210" s="104"/>
      <c r="AM210" s="104"/>
      <c r="AN210" s="103">
        <f>IF($G$10=$G$210,AN10,0)+IF($G$12=$G$210,AN12,0)+IF($G$14=$G$210,AN14,0)+IF($G$16=$G$210,AN16,0)+IF($G$18=$G$210,AN18,0)+IF($G$20=$G$210,AN20,0)+IF($G$22=$G$210,AN22,0)+IF($G$24=$G$210,AN24,0)+IF($G$26=$G$210,AN26,0)+IF($G$28=$G$210,AN28,0)+IF($G$30=$G$210,AN30,0)+IF($G$32=$G$210,AN32,0)+IF($G$34=$G$210,AN34,0)+IF($G$36=$G$210,AN36,0)+IF($G$38=$G$210,AN38,0)+IF($G$40=$G$210,AN40,0)+IF($G$42=$G$210,AN42,0)+IF($G$44=$G$210,AN44,0)+IF($G$46=$G$210,AN46,0)+IF($G$48=$G$210,AN48,0)+IF($G$50=$G$210,AN50,0)+IF($G$52=$G$210,AN52,0)+IF($G$54=$G$210,AN54,0)+IF($G$56=$G$210,AN56,0)+IF($G$58=$G$210,AN58,0)+IF($G$60=$G$210,AN60,0)+IF($G$62=$G$210,AN62,0)+IF($G$64=$G$210,AN64,0)+IF($G$66=$G$210,AN66,0)+IF($G$68=$G$210,AN68,0)+IF($G$70=$G$210,AN70,0)+IF($G$72=$G$210,AN72,0)+IF($G$74=$G$210,AN74,0)+IF($G$76=$G$210,AN76,0)+IF($G$78=$G$210,AN78,0)+IF($G$80=$G$210,AN80,0)+IF($G$82=$G$210,AN82,0)+IF($G$84=$G$210,AN84,0)+IF($G$86=$G$210,AN86,0)+IF($G$88=$G$210,AN88,0)+IF($G$90=$G$210,AN90,0)+IF($G$92=$G$210,AN92,0)+IF($G$94=$G$210,AN94,0)+IF($G$96=$G$210,AN96,0)+IF($G$98=$G$210,AN98,0)+IF($G$100=$G$210,AN100,0)+IF($G$102=$G$210,AN102,0)+IF($G$104=$G$210,AN104,0)+IF($G$106=$G$210,AN106,0)+IF($G$108=$G$210,AN108,0)+IF($G$110=$G$210,AN110,0)+IF($G$112=$G$210,AN112,0)+IF($G$114=$G$210,AN114,0)+IF($G$116=$G$210,AN116,0)+IF($G$118=$G$210,AN118,0)+IF($G$120=$G$210,AN120,0)+IF($G$122=$G$210,AN122,0)+IF($G$124=$G$210,AN124,0)+IF($G$126=$G$210,AN126,0)+IF($G$128=$G$210,AN128,0)+IF($G$130=$G$210,AN130,0)+IF($G$132=$G$210,AN132,0)+IF($G$134=$G$210,AN134,0)+IF($G$136=$G$210,AN136,0)+IF($G$138=$G$210,AN138,0)+IF($G$140=$G$210,AN140,0)+IF($G$142=$G$210,AN142,0)+IF($G$144=$G$210,AN144,0)+IF($G$146=$G$210,AN146,0)+IF($G$148=$G$210,AN148,0)+IF($G$150=$G$210,AN150,0)+IF($G$152=$G$210,AN152,0)+IF($G$154=$G$210,AN154,0)+IF($G$156=$G$210,AN156,0)+IF($G$158=$G$210,AN158,0)+IF($G$160=$G$210,AN160,0)+IF($G$162=$G$210,AN162,0)+IF($G$164=$G$210,AN164,0)+IF($G$166=$G$210,AN166,0)+IF($G$168=$G$210,AN168,0)+IF($G$170=$G$210,AN170,0)+IF($G$172=$G$210,AN172,0)+IF($G$174=$G$210,AN174,0)+IF($G$176=$G$210,AN176,0)+IF($G$178=$G$210,AN178,0)+IF($G$180=$G$210,AN180,0)+IF($G$182=$G$210,AN182,0)+IF($G$184=$G$210,AN184,0)+IF($G$186=$G$210,AN186,0)+IF($G$188=$G$210,AN188,0)+IF($G$190=$G$210,AN190,0)+IF($G$192=$G$210,AN192,0)</f>
        <v>0</v>
      </c>
      <c r="AO210" s="104"/>
      <c r="AP210" s="104"/>
      <c r="AQ210" s="104"/>
      <c r="AR210" s="104"/>
      <c r="AS210" s="104"/>
      <c r="AT210" s="103">
        <f>IF($G$10=$G$210,AT10,0)+IF($G$12=$G$210,AT12,0)+IF($G$14=$G$210,AT14,0)+IF($G$16=$G$210,AT16,0)+IF($G$18=$G$210,AT18,0)+IF($G$20=$G$210,AT20,0)+IF($G$22=$G$210,AT22,0)+IF($G$24=$G$210,AT24,0)+IF($G$26=$G$210,AT26,0)+IF($G$28=$G$210,AT28,0)+IF($G$30=$G$210,AT30,0)+IF($G$32=$G$210,AT32,0)+IF($G$34=$G$210,AT34,0)+IF($G$36=$G$210,AT36,0)+IF($G$38=$G$210,AT38,0)+IF($G$40=$G$210,AT40,0)+IF($G$42=$G$210,AT42,0)+IF($G$44=$G$210,AT44,0)+IF($G$46=$G$210,AT46,0)+IF($G$48=$G$210,AT48,0)+IF($G$50=$G$210,AT50,0)+IF($G$52=$G$210,AT52,0)+IF($G$54=$G$210,AT54,0)+IF($G$56=$G$210,AT56,0)+IF($G$58=$G$210,AT58,0)+IF($G$60=$G$210,AT60,0)+IF($G$62=$G$210,AT62,0)+IF($G$64=$G$210,AT64,0)+IF($G$66=$G$210,AT66,0)+IF($G$68=$G$210,AT68,0)+IF($G$70=$G$210,AT70,0)+IF($G$72=$G$210,AT72,0)+IF($G$74=$G$210,AT74,0)+IF($G$76=$G$210,AT76,0)+IF($G$78=$G$210,AT78,0)+IF($G$80=$G$210,AT80,0)+IF($G$82=$G$210,AT82,0)+IF($G$84=$G$210,AT84,0)+IF($G$86=$G$210,AT86,0)+IF($G$88=$G$210,AT88,0)+IF($G$90=$G$210,AT90,0)+IF($G$92=$G$210,AT92,0)+IF($G$94=$G$210,AT94,0)+IF($G$96=$G$210,AT96,0)+IF($G$98=$G$210,AT98,0)+IF($G$100=$G$210,AT100,0)+IF($G$102=$G$210,AT102,0)+IF($G$104=$G$210,AT104,0)+IF($G$106=$G$210,AT106,0)+IF($G$108=$G$210,AT108,0)+IF($G$110=$G$210,AT110,0)+IF($G$112=$G$210,AT112,0)+IF($G$114=$G$210,AT114,0)+IF($G$116=$G$210,AT116,0)+IF($G$118=$G$210,AT118,0)+IF($G$120=$G$210,AT120,0)+IF($G$122=$G$210,AT122,0)+IF($G$124=$G$210,AT124,0)+IF($G$126=$G$210,AT126,0)+IF($G$128=$G$210,AT128,0)+IF($G$130=$G$210,AT130,0)+IF($G$132=$G$210,AT132,0)+IF($G$134=$G$210,AT134,0)+IF($G$136=$G$210,AT136,0)+IF($G$138=$G$210,AT138,0)+IF($G$140=$G$210,AT140,0)+IF($G$142=$G$210,AT142,0)+IF($G$144=$G$210,AT144,0)+IF($G$146=$G$210,AT146,0)+IF($G$148=$G$210,AT148,0)+IF($G$150=$G$210,AT150,0)+IF($G$152=$G$210,AT152,0)+IF($G$154=$G$210,AT154,0)+IF($G$156=$G$210,AT156,0)+IF($G$158=$G$210,AT158,0)+IF($G$160=$G$210,AT160,0)+IF($G$162=$G$210,AT162,0)+IF($G$164=$G$210,AT164,0)+IF($G$166=$G$210,AT166,0)+IF($G$168=$G$210,AT168,0)+IF($G$170=$G$210,AT170,0)+IF($G$172=$G$210,AT172,0)+IF($G$174=$G$210,AT174,0)+IF($G$176=$G$210,AT176,0)+IF($G$178=$G$210,AT178,0)+IF($G$180=$G$210,AT180,0)+IF($G$182=$G$210,AT182,0)+IF($G$184=$G$210,AT184,0)+IF($G$186=$G$210,AT186,0)+IF($G$188=$G$210,AT188,0)+IF($G$190=$G$210,AT190,0)+IF($G$192=$G$210,AT192,0)</f>
        <v>0</v>
      </c>
      <c r="AU210" s="104"/>
      <c r="AV210" s="104"/>
      <c r="AW210" s="104"/>
      <c r="AX210" s="104"/>
      <c r="AY210" s="104"/>
      <c r="AZ210" s="103">
        <f>IF($G$10=$G$210,AZ10,0)+IF($G$12=$G$210,AZ12,0)+IF($G$14=$G$210,AZ14,0)+IF($G$16=$G$210,AZ16,0)+IF($G$18=$G$210,AZ18,0)+IF($G$20=$G$210,AZ20,0)+IF($G$22=$G$210,AZ22,0)+IF($G$24=$G$210,AZ24,0)+IF($G$26=$G$210,AZ26,0)+IF($G$28=$G$210,AZ28,0)+IF($G$30=$G$210,AZ30,0)+IF($G$32=$G$210,AZ32,0)+IF($G$34=$G$210,AZ34,0)+IF($G$36=$G$210,AZ36,0)+IF($G$38=$G$210,AZ38,0)+IF($G$40=$G$210,AZ40,0)+IF($G$42=$G$210,AZ42,0)+IF($G$44=$G$210,AZ44,0)+IF($G$46=$G$210,AZ46,0)+IF($G$48=$G$210,AZ48,0)+IF($G$50=$G$210,AZ50,0)+IF($G$52=$G$210,AZ52,0)+IF($G$54=$G$210,AZ54,0)+IF($G$56=$G$210,AZ56,0)+IF($G$58=$G$210,AZ58,0)+IF($G$60=$G$210,AZ60,0)+IF($G$62=$G$210,AZ62,0)+IF($G$64=$G$210,AZ64,0)+IF($G$66=$G$210,AZ66,0)+IF($G$68=$G$210,AZ68,0)+IF($G$70=$G$210,AZ70,0)+IF($G$72=$G$210,AZ72,0)+IF($G$74=$G$210,AZ74,0)+IF($G$76=$G$210,AZ76,0)+IF($G$78=$G$210,AZ78,0)+IF($G$80=$G$210,AZ80,0)+IF($G$82=$G$210,AZ82,0)+IF($G$84=$G$210,AZ84,0)+IF($G$86=$G$210,AZ86,0)+IF($G$88=$G$210,AZ88,0)+IF($G$90=$G$210,AZ90,0)+IF($G$92=$G$210,AZ92,0)+IF($G$94=$G$210,AZ94,0)+IF($G$96=$G$210,AZ96,0)+IF($G$98=$G$210,AZ98,0)+IF($G$100=$G$210,AZ100,0)+IF($G$102=$G$210,AZ102,0)+IF($G$104=$G$210,AZ104,0)+IF($G$106=$G$210,AZ106,0)+IF($G$108=$G$210,AZ108,0)+IF($G$110=$G$210,AZ110,0)+IF($G$112=$G$210,AZ112,0)+IF($G$114=$G$210,AZ114,0)+IF($G$116=$G$210,AZ116,0)+IF($G$118=$G$210,AZ118,0)+IF($G$120=$G$210,AZ120,0)+IF($G$122=$G$210,AZ122,0)+IF($G$124=$G$210,AZ124,0)+IF($G$126=$G$210,AZ126,0)+IF($G$128=$G$210,AZ128,0)+IF($G$130=$G$210,AZ130,0)+IF($G$132=$G$210,AZ132,0)+IF($G$134=$G$210,AZ134,0)+IF($G$136=$G$210,AZ136,0)+IF($G$138=$G$210,AZ138,0)+IF($G$140=$G$210,AZ140,0)+IF($G$142=$G$210,AZ142,0)+IF($G$144=$G$210,AZ144,0)+IF($G$146=$G$210,AZ146,0)+IF($G$148=$G$210,AZ148,0)+IF($G$150=$G$210,AZ150,0)+IF($G$152=$G$210,AZ152,0)+IF($G$154=$G$210,AZ154,0)+IF($G$156=$G$210,AZ156,0)+IF($G$158=$G$210,AZ158,0)+IF($G$160=$G$210,AZ160,0)+IF($G$162=$G$210,AZ162,0)+IF($G$164=$G$210,AZ164,0)+IF($G$166=$G$210,AZ166,0)+IF($G$168=$G$210,AZ168,0)+IF($G$170=$G$210,AZ170,0)+IF($G$172=$G$210,AZ172,0)+IF($G$174=$G$210,AZ174,0)+IF($G$176=$G$210,AZ176,0)+IF($G$178=$G$210,AZ178,0)+IF($G$180=$G$210,AZ180,0)+IF($G$182=$G$210,AZ182,0)+IF($G$184=$G$210,AZ184,0)+IF($G$186=$G$210,AZ186,0)+IF($G$188=$G$210,AZ188,0)+IF($G$190=$G$210,AZ190,0)+IF($G$192=$G$210,AZ192,0)</f>
        <v>0</v>
      </c>
      <c r="BA210" s="104"/>
      <c r="BB210" s="104"/>
      <c r="BC210" s="104"/>
      <c r="BD210" s="104"/>
      <c r="BE210" s="104"/>
      <c r="BF210" s="103">
        <f>IF($G$10=$G$210,BF10,0)+IF($G$12=$G$210,BF12,0)+IF($G$14=$G$210,BF14,0)+IF($G$16=$G$210,BF16,0)+IF($G$18=$G$210,BF18,0)+IF($G$20=$G$210,BF20,0)+IF($G$22=$G$210,BF22,0)+IF($G$24=$G$210,BF24,0)+IF($G$26=$G$210,BF26,0)+IF($G$28=$G$210,BF28,0)+IF($G$30=$G$210,BF30,0)+IF($G$32=$G$210,BF32,0)+IF($G$34=$G$210,BF34,0)+IF($G$36=$G$210,BF36,0)+IF($G$38=$G$210,BF38,0)+IF($G$40=$G$210,BF40,0)+IF($G$42=$G$210,BF42,0)+IF($G$44=$G$210,BF44,0)+IF($G$46=$G$210,BF46,0)+IF($G$48=$G$210,BF48,0)+IF($G$50=$G$210,BF50,0)+IF($G$52=$G$210,BF52,0)+IF($G$54=$G$210,BF54,0)+IF($G$56=$G$210,BF56,0)+IF($G$58=$G$210,BF58,0)+IF($G$60=$G$210,BF60,0)+IF($G$62=$G$210,BF62,0)+IF($G$64=$G$210,BF64,0)+IF($G$66=$G$210,BF66,0)+IF($G$68=$G$210,BF68,0)+IF($G$70=$G$210,BF70,0)+IF($G$72=$G$210,BF72,0)+IF($G$74=$G$210,BF74,0)+IF($G$76=$G$210,BF76,0)+IF($G$78=$G$210,BF78,0)+IF($G$80=$G$210,BF80,0)+IF($G$82=$G$210,BF82,0)+IF($G$84=$G$210,BF84,0)+IF($G$86=$G$210,BF86,0)+IF($G$88=$G$210,BF88,0)+IF($G$90=$G$210,BF90,0)+IF($G$92=$G$210,BF92,0)+IF($G$94=$G$210,BF94,0)+IF($G$96=$G$210,BF96,0)+IF($G$98=$G$210,BF98,0)+IF($G$100=$G$210,BF100,0)+IF($G$102=$G$210,BF102,0)+IF($G$104=$G$210,BF104,0)+IF($G$106=$G$210,BF106,0)+IF($G$108=$G$210,BF108,0)+IF($G$110=$G$210,BF110,0)+IF($G$112=$G$210,BF112,0)+IF($G$114=$G$210,BF114,0)+IF($G$116=$G$210,BF116,0)+IF($G$118=$G$210,BF118,0)+IF($G$120=$G$210,BF120,0)+IF($G$122=$G$210,BF122,0)+IF($G$124=$G$210,BF124,0)+IF($G$126=$G$210,BF126,0)+IF($G$128=$G$210,BF128,0)+IF($G$130=$G$210,BF130,0)+IF($G$132=$G$210,BF132,0)+IF($G$134=$G$210,BF134,0)+IF($G$136=$G$210,BF136,0)+IF($G$138=$G$210,BF138,0)+IF($G$140=$G$210,BF140,0)+IF($G$142=$G$210,BF142,0)+IF($G$144=$G$210,BF144,0)+IF($G$146=$G$210,BF146,0)+IF($G$148=$G$210,BF148,0)+IF($G$150=$G$210,BF150,0)+IF($G$152=$G$210,BF152,0)+IF($G$154=$G$210,BF154,0)+IF($G$156=$G$210,BF156,0)+IF($G$158=$G$210,BF158,0)+IF($G$160=$G$210,BF160,0)+IF($G$162=$G$210,BF162,0)+IF($G$164=$G$210,BF164,0)+IF($G$166=$G$210,BF166,0)+IF($G$168=$G$210,BF168,0)+IF($G$170=$G$210,BF170,0)+IF($G$172=$G$210,BF172,0)+IF($G$174=$G$210,BF174,0)+IF($G$176=$G$210,BF176,0)+IF($G$178=$G$210,BF178,0)+IF($G$180=$G$210,BF180,0)+IF($G$182=$G$210,BF182,0)+IF($G$184=$G$210,BF184,0)+IF($G$186=$G$210,BF186,0)+IF($G$188=$G$210,BF188,0)+IF($G$190=$G$210,BF190,0)+IF($G$192=$G$210,BF192,0)</f>
        <v>0</v>
      </c>
      <c r="BG210" s="104"/>
      <c r="BH210" s="104"/>
      <c r="BI210" s="104"/>
      <c r="BJ210" s="104"/>
      <c r="BK210" s="104"/>
      <c r="BL210" s="103">
        <f>IF($G$10=$G$210,BL10,0)+IF($G$12=$G$210,BL12,0)+IF($G$14=$G$210,BL14,0)+IF($G$16=$G$210,BL16,0)+IF($G$18=$G$210,BL18,0)+IF($G$20=$G$210,BL20,0)+IF($G$22=$G$210,BL22,0)+IF($G$24=$G$210,BL24,0)+IF($G$26=$G$210,BL26,0)+IF($G$28=$G$210,BL28,0)+IF($G$30=$G$210,BL30,0)+IF($G$32=$G$210,BL32,0)+IF($G$34=$G$210,BL34,0)+IF($G$36=$G$210,BL36,0)+IF($G$38=$G$210,BL38,0)+IF($G$40=$G$210,BL40,0)+IF($G$42=$G$210,BL42,0)+IF($G$44=$G$210,BL44,0)+IF($G$46=$G$210,BL46,0)+IF($G$48=$G$210,BL48,0)+IF($G$50=$G$210,BL50,0)+IF($G$52=$G$210,BL52,0)+IF($G$54=$G$210,BL54,0)+IF($G$56=$G$210,BL56,0)+IF($G$58=$G$210,BL58,0)+IF($G$60=$G$210,BL60,0)+IF($G$62=$G$210,BL62,0)+IF($G$64=$G$210,BL64,0)+IF($G$66=$G$210,BL66,0)+IF($G$68=$G$210,BL68,0)+IF($G$70=$G$210,BL70,0)+IF($G$72=$G$210,BL72,0)+IF($G$74=$G$210,BL74,0)+IF($G$76=$G$210,BL76,0)+IF($G$78=$G$210,BL78,0)+IF($G$80=$G$210,BL80,0)+IF($G$82=$G$210,BL82,0)+IF($G$84=$G$210,BL84,0)+IF($G$86=$G$210,BL86,0)+IF($G$88=$G$210,BL88,0)+IF($G$90=$G$210,BL90,0)+IF($G$92=$G$210,BL92,0)+IF($G$94=$G$210,BL94,0)+IF($G$96=$G$210,BL96,0)+IF($G$98=$G$210,BL98,0)+IF($G$100=$G$210,BL100,0)+IF($G$102=$G$210,BL102,0)+IF($G$104=$G$210,BL104,0)+IF($G$106=$G$210,BL106,0)+IF($G$108=$G$210,BL108,0)+IF($G$110=$G$210,BL110,0)+IF($G$112=$G$210,BL112,0)+IF($G$114=$G$210,BL114,0)+IF($G$116=$G$210,BL116,0)+IF($G$118=$G$210,BL118,0)+IF($G$120=$G$210,BL120,0)+IF($G$122=$G$210,BL122,0)+IF($G$124=$G$210,BL124,0)+IF($G$126=$G$210,BL126,0)+IF($G$128=$G$210,BL128,0)+IF($G$130=$G$210,BL130,0)+IF($G$132=$G$210,BL132,0)+IF($G$134=$G$210,BL134,0)+IF($G$136=$G$210,BL136,0)+IF($G$138=$G$210,BL138,0)+IF($G$140=$G$210,BL140,0)+IF($G$142=$G$210,BL142,0)+IF($G$144=$G$210,BL144,0)+IF($G$146=$G$210,BL146,0)+IF($G$148=$G$210,BL148,0)+IF($G$150=$G$210,BL150,0)+IF($G$152=$G$210,BL152,0)+IF($G$154=$G$210,BL154,0)+IF($G$156=$G$210,BL156,0)+IF($G$158=$G$210,BL158,0)+IF($G$160=$G$210,BL160,0)+IF($G$162=$G$210,BL162,0)+IF($G$164=$G$210,BL164,0)+IF($G$166=$G$210,BL166,0)+IF($G$168=$G$210,BL168,0)+IF($G$170=$G$210,BL170,0)+IF($G$172=$G$210,BL172,0)+IF($G$174=$G$210,BL174,0)+IF($G$176=$G$210,BL176,0)+IF($G$178=$G$210,BL178,0)+IF($G$180=$G$210,BL180,0)+IF($G$182=$G$210,BL182,0)+IF($G$184=$G$210,BL184,0)+IF($G$186=$G$210,BL186,0)+IF($G$188=$G$210,BL188,0)+IF($G$190=$G$210,BL190,0)+IF($G$192=$G$210,BL192,0)</f>
        <v>0</v>
      </c>
      <c r="BM210" s="104"/>
      <c r="BN210" s="104"/>
      <c r="BO210" s="104"/>
      <c r="BP210" s="104"/>
      <c r="BQ210" s="104"/>
      <c r="BR210" s="103">
        <f>IF($G$10=$G$210,BR10,0)+IF($G$12=$G$210,BR12,0)+IF($G$14=$G$210,BR14,0)+IF($G$16=$G$210,BR16,0)+IF($G$18=$G$210,BR18,0)+IF($G$20=$G$210,BR20,0)+IF($G$22=$G$210,BR22,0)+IF($G$24=$G$210,BR24,0)+IF($G$26=$G$210,BR26,0)+IF($G$28=$G$210,BR28,0)+IF($G$30=$G$210,BR30,0)+IF($G$32=$G$210,BR32,0)+IF($G$34=$G$210,BR34,0)+IF($G$36=$G$210,BR36,0)+IF($G$38=$G$210,BR38,0)+IF($G$40=$G$210,BR40,0)+IF($G$42=$G$210,BR42,0)+IF($G$44=$G$210,BR44,0)+IF($G$46=$G$210,BR46,0)+IF($G$48=$G$210,BR48,0)+IF($G$50=$G$210,BR50,0)+IF($G$52=$G$210,BR52,0)+IF($G$54=$G$210,BR54,0)+IF($G$56=$G$210,BR56,0)+IF($G$58=$G$210,BR58,0)+IF($G$60=$G$210,BR60,0)+IF($G$62=$G$210,BR62,0)+IF($G$64=$G$210,BR64,0)+IF($G$66=$G$210,BR66,0)+IF($G$68=$G$210,BR68,0)+IF($G$70=$G$210,BR70,0)+IF($G$72=$G$210,BR72,0)+IF($G$74=$G$210,BR74,0)+IF($G$76=$G$210,BR76,0)+IF($G$78=$G$210,BR78,0)+IF($G$80=$G$210,BR80,0)+IF($G$82=$G$210,BR82,0)+IF($G$84=$G$210,BR84,0)+IF($G$86=$G$210,BR86,0)+IF($G$88=$G$210,BR88,0)+IF($G$90=$G$210,BR90,0)+IF($G$92=$G$210,BR92,0)+IF($G$94=$G$210,BR94,0)+IF($G$96=$G$210,BR96,0)+IF($G$98=$G$210,BR98,0)+IF($G$100=$G$210,BR100,0)+IF($G$102=$G$210,BR102,0)+IF($G$104=$G$210,BR104,0)+IF($G$106=$G$210,BR106,0)+IF($G$108=$G$210,BR108,0)+IF($G$110=$G$210,BR110,0)+IF($G$112=$G$210,BR112,0)+IF($G$114=$G$210,BR114,0)+IF($G$116=$G$210,BR116,0)+IF($G$118=$G$210,BR118,0)+IF($G$120=$G$210,BR120,0)+IF($G$122=$G$210,BR122,0)+IF($G$124=$G$210,BR124,0)+IF($G$126=$G$210,BR126,0)+IF($G$128=$G$210,BR128,0)+IF($G$130=$G$210,BR130,0)+IF($G$132=$G$210,BR132,0)+IF($G$134=$G$210,BR134,0)+IF($G$136=$G$210,BR136,0)+IF($G$138=$G$210,BR138,0)+IF($G$140=$G$210,BR140,0)+IF($G$142=$G$210,BR142,0)+IF($G$144=$G$210,BR144,0)+IF($G$146=$G$210,BR146,0)+IF($G$148=$G$210,BR148,0)+IF($G$150=$G$210,BR150,0)+IF($G$152=$G$210,BR152,0)+IF($G$154=$G$210,BR154,0)+IF($G$156=$G$210,BR156,0)+IF($G$158=$G$210,BR158,0)+IF($G$160=$G$210,BR160,0)+IF($G$162=$G$210,BR162,0)+IF($G$164=$G$210,BR164,0)+IF($G$166=$G$210,BR166,0)+IF($G$168=$G$210,BR168,0)+IF($G$170=$G$210,BR170,0)+IF($G$172=$G$210,BR172,0)+IF($G$174=$G$210,BR174,0)+IF($G$176=$G$210,BR176,0)+IF($G$178=$G$210,BR178,0)+IF($G$180=$G$210,BR180,0)+IF($G$182=$G$210,BR182,0)+IF($G$184=$G$210,BR184,0)+IF($G$186=$G$210,BR186,0)+IF($G$188=$G$210,BR188,0)+IF($G$190=$G$210,BR190,0)+IF($G$192=$G$210,BR192,0)</f>
        <v>0</v>
      </c>
      <c r="BS210" s="104"/>
      <c r="BT210" s="104"/>
      <c r="BU210" s="104"/>
      <c r="BV210" s="104"/>
      <c r="BW210" s="104"/>
      <c r="BX210" s="103">
        <f>IF($G$10=$G$210,BX10,0)+IF($G$12=$G$210,BX12,0)+IF($G$14=$G$210,BX14,0)+IF($G$16=$G$210,BX16,0)+IF($G$18=$G$210,BX18,0)+IF($G$20=$G$210,BX20,0)+IF($G$22=$G$210,BX22,0)+IF($G$24=$G$210,BX24,0)+IF($G$26=$G$210,BX26,0)+IF($G$28=$G$210,BX28,0)+IF($G$30=$G$210,BX30,0)+IF($G$32=$G$210,BX32,0)+IF($G$34=$G$210,BX34,0)+IF($G$36=$G$210,BX36,0)+IF($G$38=$G$210,BX38,0)+IF($G$40=$G$210,BX40,0)+IF($G$42=$G$210,BX42,0)+IF($G$44=$G$210,BX44,0)+IF($G$46=$G$210,BX46,0)+IF($G$48=$G$210,BX48,0)+IF($G$50=$G$210,BX50,0)+IF($G$52=$G$210,BX52,0)+IF($G$54=$G$210,BX54,0)+IF($G$56=$G$210,BX56,0)+IF($G$58=$G$210,BX58,0)+IF($G$60=$G$210,BX60,0)+IF($G$62=$G$210,BX62,0)+IF($G$64=$G$210,BX64,0)+IF($G$66=$G$210,BX66,0)+IF($G$68=$G$210,BX68,0)+IF($G$70=$G$210,BX70,0)+IF($G$72=$G$210,BX72,0)+IF($G$74=$G$210,BX74,0)+IF($G$76=$G$210,BX76,0)+IF($G$78=$G$210,BX78,0)+IF($G$80=$G$210,BX80,0)+IF($G$82=$G$210,BX82,0)+IF($G$84=$G$210,BX84,0)+IF($G$86=$G$210,BX86,0)+IF($G$88=$G$210,BX88,0)+IF($G$90=$G$210,BX90,0)+IF($G$92=$G$210,BX92,0)+IF($G$94=$G$210,BX94,0)+IF($G$96=$G$210,BX96,0)+IF($G$98=$G$210,BX98,0)+IF($G$100=$G$210,BX100,0)+IF($G$102=$G$210,BX102,0)+IF($G$104=$G$210,BX104,0)+IF($G$106=$G$210,BX106,0)+IF($G$108=$G$210,BX108,0)+IF($G$110=$G$210,BX110,0)+IF($G$112=$G$210,BX112,0)+IF($G$114=$G$210,BX114,0)+IF($G$116=$G$210,BX116,0)+IF($G$118=$G$210,BX118,0)+IF($G$120=$G$210,BX120,0)+IF($G$122=$G$210,BX122,0)+IF($G$124=$G$210,BX124,0)+IF($G$126=$G$210,BX126,0)+IF($G$128=$G$210,BX128,0)+IF($G$130=$G$210,BX130,0)+IF($G$132=$G$210,BX132,0)+IF($G$134=$G$210,BX134,0)+IF($G$136=$G$210,BX136,0)+IF($G$138=$G$210,BX138,0)+IF($G$140=$G$210,BX140,0)+IF($G$142=$G$210,BX142,0)+IF($G$144=$G$210,BX144,0)+IF($G$146=$G$210,BX146,0)+IF($G$148=$G$210,BX148,0)+IF($G$150=$G$210,BX150,0)+IF($G$152=$G$210,BX152,0)+IF($G$154=$G$210,BX154,0)+IF($G$156=$G$210,BX156,0)+IF($G$158=$G$210,BX158,0)+IF($G$160=$G$210,BX160,0)+IF($G$162=$G$210,BX162,0)+IF($G$164=$G$210,BX164,0)+IF($G$166=$G$210,BX166,0)+IF($G$168=$G$210,BX168,0)+IF($G$170=$G$210,BX170,0)+IF($G$172=$G$210,BX172,0)+IF($G$174=$G$210,BX174,0)+IF($G$176=$G$210,BX176,0)+IF($G$178=$G$210,BX178,0)+IF($G$180=$G$210,BX180,0)+IF($G$182=$G$210,BX182,0)+IF($G$184=$G$210,BX184,0)+IF($G$186=$G$210,BX186,0)+IF($G$188=$G$210,BX188,0)+IF($G$190=$G$210,BX190,0)+IF($G$192=$G$210,BX192,0)</f>
        <v>0</v>
      </c>
      <c r="BY210" s="104"/>
      <c r="BZ210" s="104"/>
      <c r="CA210" s="104"/>
      <c r="CB210" s="104"/>
      <c r="CC210" s="105"/>
      <c r="CD210" s="106">
        <f>IF($G$10=$G$210,CD10,0)+IF($G$12=$G$210,CD12,0)+IF($G$14=$G$210,CD14,0)+IF($G$16=$G$210,CD16,0)+IF($G$18=$G$210,CD18,0)+IF($G$20=$G$210,CD20,0)+IF($G$22=$G$210,CD22,0)+IF($G$24=$G$210,CD24,0)+IF($G$26=$G$210,CD26,0)+IF($G$28=$G$210,CD28,0)+IF($G$30=$G$210,CD30,0)+IF($G$32=$G$210,CD32,0)+IF($G$34=$G$210,CD34,0)+IF($G$36=$G$210,CD36,0)+IF($G$38=$G$210,CD38,0)+IF($G$40=$G$210,CD40,0)+IF($G$42=$G$210,CD42,0)+IF($G$44=$G$210,CD44,0)+IF($G$46=$G$210,CD46,0)+IF($G$48=$G$210,CD48,0)+IF($G$50=$G$210,CD50,0)+IF($G$52=$G$210,CD52,0)+IF($G$54=$G$210,CD54,0)+IF($G$56=$G$210,CD56,0)+IF($G$58=$G$210,CD58,0)+IF($G$60=$G$210,CD60,0)+IF($G$62=$G$210,CD62,0)+IF($G$64=$G$210,CD64,0)+IF($G$66=$G$210,CD66,0)+IF($G$68=$G$210,CD68,0)+IF($G$70=$G$210,CD70,0)+IF($G$72=$G$210,CD72,0)+IF($G$74=$G$210,CD74,0)+IF($G$76=$G$210,CD76,0)+IF($G$78=$G$210,CD78,0)+IF($G$80=$G$210,CD80,0)+IF($G$82=$G$210,CD82,0)+IF($G$84=$G$210,CD84,0)+IF($G$86=$G$210,CD86,0)+IF($G$88=$G$210,CD88,0)+IF($G$90=$G$210,CD90,0)+IF($G$92=$G$210,CD92,0)+IF($G$94=$G$210,CD94,0)+IF($G$96=$G$210,CD96,0)+IF($G$98=$G$210,CD98,0)+IF($G$100=$G$210,CD100,0)+IF($G$102=$G$210,CD102,0)+IF($G$104=$G$210,CD104,0)+IF($G$106=$G$210,CD106,0)+IF($G$108=$G$210,CD108,0)+IF($G$110=$G$210,CD110,0)+IF($G$112=$G$210,CD112,0)+IF($G$114=$G$210,CD114,0)+IF($G$116=$G$210,CD116,0)+IF($G$118=$G$210,CD118,0)+IF($G$120=$G$210,CD120,0)+IF($G$122=$G$210,CD122,0)+IF($G$124=$G$210,CD124,0)+IF($G$126=$G$210,CD126,0)+IF($G$128=$G$210,CD128,0)+IF($G$130=$G$210,CD130,0)+IF($G$132=$G$210,CD132,0)+IF($G$134=$G$210,CD134,0)+IF($G$136=$G$210,CD136,0)+IF($G$138=$G$210,CD138,0)+IF($G$140=$G$210,CD140,0)+IF($G$142=$G$210,CD142,0)+IF($G$144=$G$210,CD144,0)+IF($G$146=$G$210,CD146,0)+IF($G$148=$G$210,CD148,0)+IF($G$150=$G$210,CD150,0)+IF($G$152=$G$210,CD152,0)+IF($G$154=$G$210,CD154,0)+IF($G$156=$G$210,CD156,0)+IF($G$158=$G$210,CD158,0)+IF($G$160=$G$210,CD160,0)+IF($G$162=$G$210,CD162,0)+IF($G$164=$G$210,CD164,0)+IF($G$166=$G$210,CD166,0)+IF($G$168=$G$210,CD168,0)+IF($G$170=$G$210,CD170,0)+IF($G$172=$G$210,CD172,0)+IF($G$174=$G$210,CD174,0)+IF($G$176=$G$210,CD176,0)+IF($G$178=$G$210,CD178,0)+IF($G$180=$G$210,CD180,0)+IF($G$182=$G$210,CD182,0)+IF($G$184=$G$210,CD184,0)+IF($G$186=$G$210,CD186,0)+IF($G$188=$G$210,CD188,0)+IF($G$190=$G$210,CD190,0)+IF($G$192=$G$210,CD192,0)</f>
        <v>0</v>
      </c>
      <c r="CE210" s="105"/>
      <c r="CF210" s="17"/>
      <c r="CG210" s="18"/>
      <c r="CH210" s="18"/>
    </row>
    <row r="211" spans="1:86" ht="16.149999999999999" hidden="1" customHeight="1" outlineLevel="1" thickBot="1" x14ac:dyDescent="0.35">
      <c r="A211" s="67"/>
      <c r="B211" s="509"/>
      <c r="C211" s="476"/>
      <c r="D211" s="477"/>
      <c r="E211" s="477"/>
      <c r="F211" s="478"/>
      <c r="G211" s="480"/>
      <c r="H211" s="99">
        <f>IF(G11=$G$210,H11,0)+IF(G13=$G$210,H13,0)+IF(G15=$G$210,H15,0)+IF(G17=$G$210,H17,0)+IF(G19=$G$210,H19,0)+IF(G21=$G$210,H21,0)+IF(G23=$G$210,H23,0)+IF(G25=$G$210,H25,0)+IF(G27=$G$210,H27,0)+IF(G29=$G$210,H29,0)+IF(G31=$G$210,H31,0)+IF(G33=$G$210,H33,0)+IF(G35=$G$210,H35,0)+IF(G37=$G$210,H37,0)+IF(G39=$G$210,H39,0)+IF(G41=$G$210,H41,0)+IF(G43=$G$210,H43,0)+IF(G45=$G$210,H45,0)+IF(G47=$G$210,H47,0)+IF(G49=$G$210,H49,0)+IF(G51=$G$210,H51,0)+IF(G53=$G$210,H53,0)+IF(G55=$G$210,H55,0)+IF(G57=$G$210,H57,0)+IF(G59=$G$210,H59,0)+IF(G61=$G$210,H61,0)+IF(G63=$G$210,H63,0)+IF(G65=$G$210,H65,0)+IF(G67=$G$210,H67,0)+IF(G69=$G$210,H69,0)+IF(G71=$G$210,H71,0)+IF(G73=$G$210,H73,0)+IF(G75=$G$210,H75,0)+IF(G77=$G$210,H77,0)+IF(G79=$G$210,H79,0)+IF(G81=$G$210,H81,0)+IF(G83=$G$210,H83,0)+IF(G85=$G$210,H85,0)+IF(G87=$G$210,H87,0)+IF(G89=$G$210,H89,0)+IF(G91=$G$210,H91,0)+IF(G93=$G$210,H93,0)+IF(G95=$G$210,H95,0)+IF(G97=$G$210,H97,0)+IF(G99=$G$210,H99,0)+IF(G101=$G$210,H101,0)+IF(G103=$G$210,H103,0)+IF(G105=$G$210,H105,0)+IF(G107=$G$210,H107,0)+IF(G109=$G$210,H109,0)+IF(G111=$G$210,H111,0)+IF(G113=$G$210,H113,0)+IF(G115=$G$210,H115,0)+IF(G117=$G$210,H117,0)+IF(G119=$G$210,H119,0)+IF(G121=$G$210,H121,0)+IF(G123=$G$210,H123,0)+IF(G125=$G$210,H125,0)+IF(G127=$G$210,H127,0)+IF(G129=$G$210,H129,0)+IF(G131=$G$210,H131,0)+IF(G133=$G$210,H133,0)+IF(G135=$G$210,H135,0)+IF(G137=$G$210,H137,0)+IF(G139=$G$210,H139,0)+IF(G141=$G$210,H141,0)+IF(G143=$G$210,H143,0)+IF(G145=$G$210,H145,0)+IF(G147=$G$210,H147,0)+IF(G149=$G$210,H149,0)+IF(G151=$G$210,H151,0)+IF(G153=$G$210,H153,0)+IF(G155=$G$210,H155,0)+IF(G157=$G$210,H157,0)+IF(G159=$G$210,H159,0)+IF(G161=$G$210,H161,0)+IF(G163=$G$210,H163,0)+IF(G165=$G$210,H165,0)+IF(G167=$G$210,H167,0)+IF(G169=$G$210,H169,0)+IF(G171=$G$210,H171,0)+IF(G173=$G$210,H173,0)+IF(G175=$G$210,H175,0)+IF(G177=$G$210,H177,0)+IF(G179=$G$210,H179,0)+IF(G181=$G$210,H181,0)+IF(G183=$G$210,H183,0)+IF(G185=$G$210,H185,0)+IF(G187=$G$210,H187,0)+IF(G189=$G$210,H189,0)+IF(G191=$G$210,H191,0)+IF(G193=$G$210,H193,0)</f>
        <v>1</v>
      </c>
      <c r="I211" s="470"/>
      <c r="J211" s="478"/>
      <c r="K211" s="221"/>
      <c r="L211" s="53"/>
      <c r="M211" s="53"/>
      <c r="N211" s="511"/>
      <c r="O211" s="235">
        <f t="shared" si="117"/>
        <v>1</v>
      </c>
      <c r="P211" s="107">
        <f>IF($G$11=$G$210,P11,0)+IF($G$13=$G$210,P13,0)+IF($G$15=$G$210,P15,0)+IF($G$17=$G$210,P17,0)+IF($G$19=$G$210,P19,0)+IF($G$21=$G$210,P21,0)+IF($G$23=$G$210,P23,0)+IF($G$25=$G$210,P25,0)+IF($G$27=$G$210,P27,0)+IF($G$29=$G$210,P29,0)+IF($G$31=$G$210,P31,0)+IF($G$33=$G$210,P33,0)+IF($G$35=$G$210,P35,0)+IF($G$37=$G$210,P37,0)+IF($G$39=$G$210,P39,0)+IF($G$41=$G$210,P41,0)+IF($G$43=$G$210,P43,0)+IF($G$45=$G$210,P45,0)+IF($G$47=$G$210,P47,0)+IF($G$49=$G$210,P49,0)+IF($G$51=$G$210,P51,0)+IF($G$53=$G$210,P53,0)+IF($G$55=$G$210,P55,0)+IF($G$57=$G$210,P57,0)+IF($G$59=$G$210,P59,0)+IF($G$61=$G$210,P61,0)+IF($G$63=$G$210,P63,0)+IF($G$65=$G$210,P65,0)+IF($G$67=$G$210,P67,0)+IF($G$69=$G$210,P69,0)+IF($G$71=$G$210,P71,0)+IF($G$73=$G$210,P73,0)+IF($G$75=$G$210,P75,0)+IF($G$77=$G$210,P77,0)+IF($G$79=$G$210,P79,0)+IF($G$81=$G$210,P81,0)+IF($G$83=$G$210,P83,0)+IF($G$85=$G$210,P85,0)+IF($G$87=$G$210,P87,0)+IF($G$89=$G$210,P89,0)+IF($G$91=$G$210,P91,0)+IF($G$93=$G$210,P93,0)+IF($G$95=$G$210,P95,0)+IF($G$97=$G$210,P97,0)+IF($G$99=$G$210,P99,0)+IF($G$101=$G$210,P101,0)+IF($G$103=$G$210,P103,0)+IF($G$105=$G$210,P105,0)+IF($G$107=$G$210,P107,0)+IF($G$109=$G$210,P109,0)+IF($G$111=$G$210,P111,0)+IF($G$113=$G$210,P113,0)+IF($G$115=$G$210,P115,0)+IF($G$117=$G$210,P117,0)+IF($G$119=$G$210,P119,0)+IF($G$121=$G$210,P121,0)+IF($G$123=$G$210,P123,0)+IF($G$125=$G$210,P125,0)+IF($G$127=$G$210,P127,0)+IF($G$129=$G$210,P129,0)+IF($G$131=$G$210,P131,0)+IF($G$133=$G$210,P133,0)+IF($G$135=$G$210,P135,0)+IF($G$137=$G$210,P137,0)+IF($G$139=$G$210,P139,0)+IF($G$141=$G$210,P141,0)+IF($G$143=$G$210,P143,0)+IF($G$145=$G$210,P145,0)+IF($G$147=$G$210,P147,0)+IF($G$149=$G$210,P149,0)+IF($G$151=$G$210,P151,0)+IF($G$153=$G$210,P153,0)+IF($G$155=$G$210,P155,0)+IF($G$157=$G$210,P157,0)+IF($G$159=$G$210,P159,0)+IF($G$161=$G$210,P161,0)+IF($G$163=$G$210,P163,0)+IF($G$165=$G$210,P165,0)+IF($G$167=$G$210,P167,0)+IF($G$169=$G$210,P169,0)+IF($G$171=$G$210,P171,0)+IF($G$173=$G$210,P173,0)+IF($G$175=$G$210,P175,0)+IF($G$177=$G$210,P177,0)+IF($G$179=$G$210,P179,0)+IF($G$181=$G$210,P181,0)+IF($G$183=$G$210,P183,0)+IF($G$185=$G$210,P185,0)+IF($G$187=$G$210,P187,0)+IF($G$189=$G$210,P189,0)+IF($G$191=$G$210,P191,0)+IF($G$193=$G$210,P193,0)</f>
        <v>1</v>
      </c>
      <c r="Q211" s="108"/>
      <c r="R211" s="108"/>
      <c r="S211" s="108"/>
      <c r="T211" s="108"/>
      <c r="U211" s="108"/>
      <c r="V211" s="107">
        <f>IF($G$11=$G$210,V11,0)+IF($G$13=$G$210,V13,0)+IF($G$15=$G$210,V15,0)+IF($G$17=$G$210,V17,0)+IF($G$19=$G$210,V19,0)+IF($G$21=$G$210,V21,0)+IF($G$23=$G$210,V23,0)+IF($G$25=$G$210,V25,0)+IF($G$27=$G$210,V27,0)+IF($G$29=$G$210,V29,0)+IF($G$31=$G$210,V31,0)+IF($G$33=$G$210,V33,0)+IF($G$35=$G$210,V35,0)+IF($G$37=$G$210,V37,0)+IF($G$39=$G$210,V39,0)+IF($G$41=$G$210,V41,0)+IF($G$43=$G$210,V43,0)+IF($G$45=$G$210,V45,0)+IF($G$47=$G$210,V47,0)+IF($G$49=$G$210,V49,0)+IF($G$51=$G$210,V51,0)+IF($G$53=$G$210,V53,0)+IF($G$55=$G$210,V55,0)+IF($G$57=$G$210,V57,0)+IF($G$59=$G$210,V59,0)+IF($G$61=$G$210,V61,0)+IF($G$63=$G$210,V63,0)+IF($G$65=$G$210,V65,0)+IF($G$67=$G$210,V67,0)+IF($G$69=$G$210,V69,0)+IF($G$71=$G$210,V71,0)+IF($G$73=$G$210,V73,0)+IF($G$75=$G$210,V75,0)+IF($G$77=$G$210,V77,0)+IF($G$79=$G$210,V79,0)+IF($G$81=$G$210,V81,0)+IF($G$83=$G$210,V83,0)+IF($G$85=$G$210,V85,0)+IF($G$87=$G$210,V87,0)+IF($G$89=$G$210,V89,0)+IF($G$91=$G$210,V91,0)+IF($G$93=$G$210,V93,0)+IF($G$95=$G$210,V95,0)+IF($G$97=$G$210,V97,0)+IF($G$99=$G$210,V99,0)+IF($G$101=$G$210,V101,0)+IF($G$103=$G$210,V103,0)+IF($G$105=$G$210,V105,0)+IF($G$107=$G$210,V107,0)+IF($G$109=$G$210,V109,0)+IF($G$111=$G$210,V111,0)+IF($G$113=$G$210,V113,0)+IF($G$115=$G$210,V115,0)+IF($G$117=$G$210,V117,0)+IF($G$119=$G$210,V119,0)+IF($G$121=$G$210,V121,0)+IF($G$123=$G$210,V123,0)+IF($G$125=$G$210,V125,0)+IF($G$127=$G$210,V127,0)+IF($G$129=$G$210,V129,0)+IF($G$131=$G$210,V131,0)+IF($G$133=$G$210,V133,0)+IF($G$135=$G$210,V135,0)+IF($G$137=$G$210,V137,0)+IF($G$139=$G$210,V139,0)+IF($G$141=$G$210,V141,0)+IF($G$143=$G$210,V143,0)+IF($G$145=$G$210,V145,0)+IF($G$147=$G$210,V147,0)+IF($G$149=$G$210,V149,0)+IF($G$151=$G$210,V151,0)+IF($G$153=$G$210,V153,0)+IF($G$155=$G$210,V155,0)+IF($G$157=$G$210,V157,0)+IF($G$159=$G$210,V159,0)+IF($G$161=$G$210,V161,0)+IF($G$163=$G$210,V163,0)+IF($G$165=$G$210,V165,0)+IF($G$167=$G$210,V167,0)+IF($G$169=$G$210,V169,0)+IF($G$171=$G$210,V171,0)+IF($G$173=$G$210,V173,0)+IF($G$175=$G$210,V175,0)+IF($G$177=$G$210,V177,0)+IF($G$179=$G$210,V179,0)+IF($G$181=$G$210,V181,0)+IF($G$183=$G$210,V183,0)+IF($G$185=$G$210,V185,0)+IF($G$187=$G$210,V187,0)+IF($G$189=$G$210,V189,0)+IF($G$191=$G$210,V191,0)+IF($G$193=$G$210,V193,0)</f>
        <v>0</v>
      </c>
      <c r="W211" s="108"/>
      <c r="X211" s="108"/>
      <c r="Y211" s="108"/>
      <c r="Z211" s="108"/>
      <c r="AA211" s="108"/>
      <c r="AB211" s="107">
        <f>IF($G$11=$G$210,AB11,0)+IF($G$13=$G$210,AB13,0)+IF($G$15=$G$210,AB15,0)+IF($G$17=$G$210,AB17,0)+IF($G$19=$G$210,AB19,0)+IF($G$21=$G$210,AB21,0)+IF($G$23=$G$210,AB23,0)+IF($G$25=$G$210,AB25,0)+IF($G$27=$G$210,AB27,0)+IF($G$29=$G$210,AB29,0)+IF($G$31=$G$210,AB31,0)+IF($G$33=$G$210,AB33,0)+IF($G$35=$G$210,AB35,0)+IF($G$37=$G$210,AB37,0)+IF($G$39=$G$210,AB39,0)+IF($G$41=$G$210,AB41,0)+IF($G$43=$G$210,AB43,0)+IF($G$45=$G$210,AB45,0)+IF($G$47=$G$210,AB47,0)+IF($G$49=$G$210,AB49,0)+IF($G$51=$G$210,AB51,0)+IF($G$53=$G$210,AB53,0)+IF($G$55=$G$210,AB55,0)+IF($G$57=$G$210,AB57,0)+IF($G$59=$G$210,AB59,0)+IF($G$61=$G$210,AB61,0)+IF($G$63=$G$210,AB63,0)+IF($G$65=$G$210,AB65,0)+IF($G$67=$G$210,AB67,0)+IF($G$69=$G$210,AB69,0)+IF($G$71=$G$210,AB71,0)+IF($G$73=$G$210,AB73,0)+IF($G$75=$G$210,AB75,0)+IF($G$77=$G$210,AB77,0)+IF($G$79=$G$210,AB79,0)+IF($G$81=$G$210,AB81,0)+IF($G$83=$G$210,AB83,0)+IF($G$85=$G$210,AB85,0)+IF($G$87=$G$210,AB87,0)+IF($G$89=$G$210,AB89,0)+IF($G$91=$G$210,AB91,0)+IF($G$93=$G$210,AB93,0)+IF($G$95=$G$210,AB95,0)+IF($G$97=$G$210,AB97,0)+IF($G$99=$G$210,AB99,0)+IF($G$101=$G$210,AB101,0)+IF($G$103=$G$210,AB103,0)+IF($G$105=$G$210,AB105,0)+IF($G$107=$G$210,AB107,0)+IF($G$109=$G$210,AB109,0)+IF($G$111=$G$210,AB111,0)+IF($G$113=$G$210,AB113,0)+IF($G$115=$G$210,AB115,0)+IF($G$117=$G$210,AB117,0)+IF($G$119=$G$210,AB119,0)+IF($G$121=$G$210,AB121,0)+IF($G$123=$G$210,AB123,0)+IF($G$125=$G$210,AB125,0)+IF($G$127=$G$210,AB127,0)+IF($G$129=$G$210,AB129,0)+IF($G$131=$G$210,AB131,0)+IF($G$133=$G$210,AB133,0)+IF($G$135=$G$210,AB135,0)+IF($G$137=$G$210,AB137,0)+IF($G$139=$G$210,AB139,0)+IF($G$141=$G$210,AB141,0)+IF($G$143=$G$210,AB143,0)+IF($G$145=$G$210,AB145,0)+IF($G$147=$G$210,AB147,0)+IF($G$149=$G$210,AB149,0)+IF($G$151=$G$210,AB151,0)+IF($G$153=$G$210,AB153,0)+IF($G$155=$G$210,AB155,0)+IF($G$157=$G$210,AB157,0)+IF($G$159=$G$210,AB159,0)+IF($G$161=$G$210,AB161,0)+IF($G$163=$G$210,AB163,0)+IF($G$165=$G$210,AB165,0)+IF($G$167=$G$210,AB167,0)+IF($G$169=$G$210,AB169,0)+IF($G$171=$G$210,AB171,0)+IF($G$173=$G$210,AB173,0)+IF($G$175=$G$210,AB175,0)+IF($G$177=$G$210,AB177,0)+IF($G$179=$G$210,AB179,0)+IF($G$181=$G$210,AB181,0)+IF($G$183=$G$210,AB183,0)+IF($G$185=$G$210,AB185,0)+IF($G$187=$G$210,AB187,0)+IF($G$189=$G$210,AB189,0)+IF($G$191=$G$210,AB191,0)+IF($G$193=$G$210,AB193,0)</f>
        <v>0</v>
      </c>
      <c r="AC211" s="108"/>
      <c r="AD211" s="108"/>
      <c r="AE211" s="108"/>
      <c r="AF211" s="108"/>
      <c r="AG211" s="108"/>
      <c r="AH211" s="107">
        <f>IF($G$11=$G$210,AH11,0)+IF($G$13=$G$210,AH13,0)+IF($G$15=$G$210,AH15,0)+IF($G$17=$G$210,AH17,0)+IF($G$19=$G$210,AH19,0)+IF($G$21=$G$210,AH21,0)+IF($G$23=$G$210,AH23,0)+IF($G$25=$G$210,AH25,0)+IF($G$27=$G$210,AH27,0)+IF($G$29=$G$210,AH29,0)+IF($G$31=$G$210,AH31,0)+IF($G$33=$G$210,AH33,0)+IF($G$35=$G$210,AH35,0)+IF($G$37=$G$210,AH37,0)+IF($G$39=$G$210,AH39,0)+IF($G$41=$G$210,AH41,0)+IF($G$43=$G$210,AH43,0)+IF($G$45=$G$210,AH45,0)+IF($G$47=$G$210,AH47,0)+IF($G$49=$G$210,AH49,0)+IF($G$51=$G$210,AH51,0)+IF($G$53=$G$210,AH53,0)+IF($G$55=$G$210,AH55,0)+IF($G$57=$G$210,AH57,0)+IF($G$59=$G$210,AH59,0)+IF($G$61=$G$210,AH61,0)+IF($G$63=$G$210,AH63,0)+IF($G$65=$G$210,AH65,0)+IF($G$67=$G$210,AH67,0)+IF($G$69=$G$210,AH69,0)+IF($G$71=$G$210,AH71,0)+IF($G$73=$G$210,AH73,0)+IF($G$75=$G$210,AH75,0)+IF($G$77=$G$210,AH77,0)+IF($G$79=$G$210,AH79,0)+IF($G$81=$G$210,AH81,0)+IF($G$83=$G$210,AH83,0)+IF($G$85=$G$210,AH85,0)+IF($G$87=$G$210,AH87,0)+IF($G$89=$G$210,AH89,0)+IF($G$91=$G$210,AH91,0)+IF($G$93=$G$210,AH93,0)+IF($G$95=$G$210,AH95,0)+IF($G$97=$G$210,AH97,0)+IF($G$99=$G$210,AH99,0)+IF($G$101=$G$210,AH101,0)+IF($G$103=$G$210,AH103,0)+IF($G$105=$G$210,AH105,0)+IF($G$107=$G$210,AH107,0)+IF($G$109=$G$210,AH109,0)+IF($G$111=$G$210,AH111,0)+IF($G$113=$G$210,AH113,0)+IF($G$115=$G$210,AH115,0)+IF($G$117=$G$210,AH117,0)+IF($G$119=$G$210,AH119,0)+IF($G$121=$G$210,AH121,0)+IF($G$123=$G$210,AH123,0)+IF($G$125=$G$210,AH125,0)+IF($G$127=$G$210,AH127,0)+IF($G$129=$G$210,AH129,0)+IF($G$131=$G$210,AH131,0)+IF($G$133=$G$210,AH133,0)+IF($G$135=$G$210,AH135,0)+IF($G$137=$G$210,AH137,0)+IF($G$139=$G$210,AH139,0)+IF($G$141=$G$210,AH141,0)+IF($G$143=$G$210,AH143,0)+IF($G$145=$G$210,AH145,0)+IF($G$147=$G$210,AH147,0)+IF($G$149=$G$210,AH149,0)+IF($G$151=$G$210,AH151,0)+IF($G$153=$G$210,AH153,0)+IF($G$155=$G$210,AH155,0)+IF($G$157=$G$210,AH157,0)+IF($G$159=$G$210,AH159,0)+IF($G$161=$G$210,AH161,0)+IF($G$163=$G$210,AH163,0)+IF($G$165=$G$210,AH165,0)+IF($G$167=$G$210,AH167,0)+IF($G$169=$G$210,AH169,0)+IF($G$171=$G$210,AH171,0)+IF($G$173=$G$210,AH173,0)+IF($G$175=$G$210,AH175,0)+IF($G$177=$G$210,AH177,0)+IF($G$179=$G$210,AH179,0)+IF($G$181=$G$210,AH181,0)+IF($G$183=$G$210,AH183,0)+IF($G$185=$G$210,AH185,0)+IF($G$187=$G$210,AH187,0)+IF($G$189=$G$210,AH189,0)+IF($G$191=$G$210,AH191,0)+IF($G$193=$G$210,AH193,0)</f>
        <v>0</v>
      </c>
      <c r="AI211" s="108"/>
      <c r="AJ211" s="108"/>
      <c r="AK211" s="108"/>
      <c r="AL211" s="108"/>
      <c r="AM211" s="108"/>
      <c r="AN211" s="107">
        <f>IF($G$11=$G$210,AN11,0)+IF($G$13=$G$210,AN13,0)+IF($G$15=$G$210,AN15,0)+IF($G$17=$G$210,AN17,0)+IF($G$19=$G$210,AN19,0)+IF($G$21=$G$210,AN21,0)+IF($G$23=$G$210,AN23,0)+IF($G$25=$G$210,AN25,0)+IF($G$27=$G$210,AN27,0)+IF($G$29=$G$210,AN29,0)+IF($G$31=$G$210,AN31,0)+IF($G$33=$G$210,AN33,0)+IF($G$35=$G$210,AN35,0)+IF($G$37=$G$210,AN37,0)+IF($G$39=$G$210,AN39,0)+IF($G$41=$G$210,AN41,0)+IF($G$43=$G$210,AN43,0)+IF($G$45=$G$210,AN45,0)+IF($G$47=$G$210,AN47,0)+IF($G$49=$G$210,AN49,0)+IF($G$51=$G$210,AN51,0)+IF($G$53=$G$210,AN53,0)+IF($G$55=$G$210,AN55,0)+IF($G$57=$G$210,AN57,0)+IF($G$59=$G$210,AN59,0)+IF($G$61=$G$210,AN61,0)+IF($G$63=$G$210,AN63,0)+IF($G$65=$G$210,AN65,0)+IF($G$67=$G$210,AN67,0)+IF($G$69=$G$210,AN69,0)+IF($G$71=$G$210,AN71,0)+IF($G$73=$G$210,AN73,0)+IF($G$75=$G$210,AN75,0)+IF($G$77=$G$210,AN77,0)+IF($G$79=$G$210,AN79,0)+IF($G$81=$G$210,AN81,0)+IF($G$83=$G$210,AN83,0)+IF($G$85=$G$210,AN85,0)+IF($G$87=$G$210,AN87,0)+IF($G$89=$G$210,AN89,0)+IF($G$91=$G$210,AN91,0)+IF($G$93=$G$210,AN93,0)+IF($G$95=$G$210,AN95,0)+IF($G$97=$G$210,AN97,0)+IF($G$99=$G$210,AN99,0)+IF($G$101=$G$210,AN101,0)+IF($G$103=$G$210,AN103,0)+IF($G$105=$G$210,AN105,0)+IF($G$107=$G$210,AN107,0)+IF($G$109=$G$210,AN109,0)+IF($G$111=$G$210,AN111,0)+IF($G$113=$G$210,AN113,0)+IF($G$115=$G$210,AN115,0)+IF($G$117=$G$210,AN117,0)+IF($G$119=$G$210,AN119,0)+IF($G$121=$G$210,AN121,0)+IF($G$123=$G$210,AN123,0)+IF($G$125=$G$210,AN125,0)+IF($G$127=$G$210,AN127,0)+IF($G$129=$G$210,AN129,0)+IF($G$131=$G$210,AN131,0)+IF($G$133=$G$210,AN133,0)+IF($G$135=$G$210,AN135,0)+IF($G$137=$G$210,AN137,0)+IF($G$139=$G$210,AN139,0)+IF($G$141=$G$210,AN141,0)+IF($G$143=$G$210,AN143,0)+IF($G$145=$G$210,AN145,0)+IF($G$147=$G$210,AN147,0)+IF($G$149=$G$210,AN149,0)+IF($G$151=$G$210,AN151,0)+IF($G$153=$G$210,AN153,0)+IF($G$155=$G$210,AN155,0)+IF($G$157=$G$210,AN157,0)+IF($G$159=$G$210,AN159,0)+IF($G$161=$G$210,AN161,0)+IF($G$163=$G$210,AN163,0)+IF($G$165=$G$210,AN165,0)+IF($G$167=$G$210,AN167,0)+IF($G$169=$G$210,AN169,0)+IF($G$171=$G$210,AN171,0)+IF($G$173=$G$210,AN173,0)+IF($G$175=$G$210,AN175,0)+IF($G$177=$G$210,AN177,0)+IF($G$179=$G$210,AN179,0)+IF($G$181=$G$210,AN181,0)+IF($G$183=$G$210,AN183,0)+IF($G$185=$G$210,AN185,0)+IF($G$187=$G$210,AN187,0)+IF($G$189=$G$210,AN189,0)+IF($G$191=$G$210,AN191,0)+IF($G$193=$G$210,AN193,0)</f>
        <v>0</v>
      </c>
      <c r="AO211" s="108"/>
      <c r="AP211" s="108"/>
      <c r="AQ211" s="108"/>
      <c r="AR211" s="108"/>
      <c r="AS211" s="108"/>
      <c r="AT211" s="107">
        <f>IF($G$11=$G$210,AT11,0)+IF($G$13=$G$210,AT13,0)+IF($G$15=$G$210,AT15,0)+IF($G$17=$G$210,AT17,0)+IF($G$19=$G$210,AT19,0)+IF($G$21=$G$210,AT21,0)+IF($G$23=$G$210,AT23,0)+IF($G$25=$G$210,AT25,0)+IF($G$27=$G$210,AT27,0)+IF($G$29=$G$210,AT29,0)+IF($G$31=$G$210,AT31,0)+IF($G$33=$G$210,AT33,0)+IF($G$35=$G$210,AT35,0)+IF($G$37=$G$210,AT37,0)+IF($G$39=$G$210,AT39,0)+IF($G$41=$G$210,AT41,0)+IF($G$43=$G$210,AT43,0)+IF($G$45=$G$210,AT45,0)+IF($G$47=$G$210,AT47,0)+IF($G$49=$G$210,AT49,0)+IF($G$51=$G$210,AT51,0)+IF($G$53=$G$210,AT53,0)+IF($G$55=$G$210,AT55,0)+IF($G$57=$G$210,AT57,0)+IF($G$59=$G$210,AT59,0)+IF($G$61=$G$210,AT61,0)+IF($G$63=$G$210,AT63,0)+IF($G$65=$G$210,AT65,0)+IF($G$67=$G$210,AT67,0)+IF($G$69=$G$210,AT69,0)+IF($G$71=$G$210,AT71,0)+IF($G$73=$G$210,AT73,0)+IF($G$75=$G$210,AT75,0)+IF($G$77=$G$210,AT77,0)+IF($G$79=$G$210,AT79,0)+IF($G$81=$G$210,AT81,0)+IF($G$83=$G$210,AT83,0)+IF($G$85=$G$210,AT85,0)+IF($G$87=$G$210,AT87,0)+IF($G$89=$G$210,AT89,0)+IF($G$91=$G$210,AT91,0)+IF($G$93=$G$210,AT93,0)+IF($G$95=$G$210,AT95,0)+IF($G$97=$G$210,AT97,0)+IF($G$99=$G$210,AT99,0)+IF($G$101=$G$210,AT101,0)+IF($G$103=$G$210,AT103,0)+IF($G$105=$G$210,AT105,0)+IF($G$107=$G$210,AT107,0)+IF($G$109=$G$210,AT109,0)+IF($G$111=$G$210,AT111,0)+IF($G$113=$G$210,AT113,0)+IF($G$115=$G$210,AT115,0)+IF($G$117=$G$210,AT117,0)+IF($G$119=$G$210,AT119,0)+IF($G$121=$G$210,AT121,0)+IF($G$123=$G$210,AT123,0)+IF($G$125=$G$210,AT125,0)+IF($G$127=$G$210,AT127,0)+IF($G$129=$G$210,AT129,0)+IF($G$131=$G$210,AT131,0)+IF($G$133=$G$210,AT133,0)+IF($G$135=$G$210,AT135,0)+IF($G$137=$G$210,AT137,0)+IF($G$139=$G$210,AT139,0)+IF($G$141=$G$210,AT141,0)+IF($G$143=$G$210,AT143,0)+IF($G$145=$G$210,AT145,0)+IF($G$147=$G$210,AT147,0)+IF($G$149=$G$210,AT149,0)+IF($G$151=$G$210,AT151,0)+IF($G$153=$G$210,AT153,0)+IF($G$155=$G$210,AT155,0)+IF($G$157=$G$210,AT157,0)+IF($G$159=$G$210,AT159,0)+IF($G$161=$G$210,AT161,0)+IF($G$163=$G$210,AT163,0)+IF($G$165=$G$210,AT165,0)+IF($G$167=$G$210,AT167,0)+IF($G$169=$G$210,AT169,0)+IF($G$171=$G$210,AT171,0)+IF($G$173=$G$210,AT173,0)+IF($G$175=$G$210,AT175,0)+IF($G$177=$G$210,AT177,0)+IF($G$179=$G$210,AT179,0)+IF($G$181=$G$210,AT181,0)+IF($G$183=$G$210,AT183,0)+IF($G$185=$G$210,AT185,0)+IF($G$187=$G$210,AT187,0)+IF($G$189=$G$210,AT189,0)+IF($G$191=$G$210,AT191,0)+IF($G$193=$G$210,AT193,0)</f>
        <v>0</v>
      </c>
      <c r="AU211" s="108"/>
      <c r="AV211" s="108"/>
      <c r="AW211" s="108"/>
      <c r="AX211" s="108"/>
      <c r="AY211" s="108"/>
      <c r="AZ211" s="107">
        <f>IF($G$11=$G$210,AZ11,0)+IF($G$13=$G$210,AZ13,0)+IF($G$15=$G$210,AZ15,0)+IF($G$17=$G$210,AZ17,0)+IF($G$19=$G$210,AZ19,0)+IF($G$21=$G$210,AZ21,0)+IF($G$23=$G$210,AZ23,0)+IF($G$25=$G$210,AZ25,0)+IF($G$27=$G$210,AZ27,0)+IF($G$29=$G$210,AZ29,0)+IF($G$31=$G$210,AZ31,0)+IF($G$33=$G$210,AZ33,0)+IF($G$35=$G$210,AZ35,0)+IF($G$37=$G$210,AZ37,0)+IF($G$39=$G$210,AZ39,0)+IF($G$41=$G$210,AZ41,0)+IF($G$43=$G$210,AZ43,0)+IF($G$45=$G$210,AZ45,0)+IF($G$47=$G$210,AZ47,0)+IF($G$49=$G$210,AZ49,0)+IF($G$51=$G$210,AZ51,0)+IF($G$53=$G$210,AZ53,0)+IF($G$55=$G$210,AZ55,0)+IF($G$57=$G$210,AZ57,0)+IF($G$59=$G$210,AZ59,0)+IF($G$61=$G$210,AZ61,0)+IF($G$63=$G$210,AZ63,0)+IF($G$65=$G$210,AZ65,0)+IF($G$67=$G$210,AZ67,0)+IF($G$69=$G$210,AZ69,0)+IF($G$71=$G$210,AZ71,0)+IF($G$73=$G$210,AZ73,0)+IF($G$75=$G$210,AZ75,0)+IF($G$77=$G$210,AZ77,0)+IF($G$79=$G$210,AZ79,0)+IF($G$81=$G$210,AZ81,0)+IF($G$83=$G$210,AZ83,0)+IF($G$85=$G$210,AZ85,0)+IF($G$87=$G$210,AZ87,0)+IF($G$89=$G$210,AZ89,0)+IF($G$91=$G$210,AZ91,0)+IF($G$93=$G$210,AZ93,0)+IF($G$95=$G$210,AZ95,0)+IF($G$97=$G$210,AZ97,0)+IF($G$99=$G$210,AZ99,0)+IF($G$101=$G$210,AZ101,0)+IF($G$103=$G$210,AZ103,0)+IF($G$105=$G$210,AZ105,0)+IF($G$107=$G$210,AZ107,0)+IF($G$109=$G$210,AZ109,0)+IF($G$111=$G$210,AZ111,0)+IF($G$113=$G$210,AZ113,0)+IF($G$115=$G$210,AZ115,0)+IF($G$117=$G$210,AZ117,0)+IF($G$119=$G$210,AZ119,0)+IF($G$121=$G$210,AZ121,0)+IF($G$123=$G$210,AZ123,0)+IF($G$125=$G$210,AZ125,0)+IF($G$127=$G$210,AZ127,0)+IF($G$129=$G$210,AZ129,0)+IF($G$131=$G$210,AZ131,0)+IF($G$133=$G$210,AZ133,0)+IF($G$135=$G$210,AZ135,0)+IF($G$137=$G$210,AZ137,0)+IF($G$139=$G$210,AZ139,0)+IF($G$141=$G$210,AZ141,0)+IF($G$143=$G$210,AZ143,0)+IF($G$145=$G$210,AZ145,0)+IF($G$147=$G$210,AZ147,0)+IF($G$149=$G$210,AZ149,0)+IF($G$151=$G$210,AZ151,0)+IF($G$153=$G$210,AZ153,0)+IF($G$155=$G$210,AZ155,0)+IF($G$157=$G$210,AZ157,0)+IF($G$159=$G$210,AZ159,0)+IF($G$161=$G$210,AZ161,0)+IF($G$163=$G$210,AZ163,0)+IF($G$165=$G$210,AZ165,0)+IF($G$167=$G$210,AZ167,0)+IF($G$169=$G$210,AZ169,0)+IF($G$171=$G$210,AZ171,0)+IF($G$173=$G$210,AZ173,0)+IF($G$175=$G$210,AZ175,0)+IF($G$177=$G$210,AZ177,0)+IF($G$179=$G$210,AZ179,0)+IF($G$181=$G$210,AZ181,0)+IF($G$183=$G$210,AZ183,0)+IF($G$185=$G$210,AZ185,0)+IF($G$187=$G$210,AZ187,0)+IF($G$189=$G$210,AZ189,0)+IF($G$191=$G$210,AZ191,0)+IF($G$193=$G$210,AZ193,0)</f>
        <v>0</v>
      </c>
      <c r="BA211" s="108"/>
      <c r="BB211" s="108"/>
      <c r="BC211" s="108"/>
      <c r="BD211" s="108"/>
      <c r="BE211" s="108"/>
      <c r="BF211" s="107">
        <f>IF($G$11=$G$210,BF11,0)+IF($G$13=$G$210,BF13,0)+IF($G$15=$G$210,BF15,0)+IF($G$17=$G$210,BF17,0)+IF($G$19=$G$210,BF19,0)+IF($G$21=$G$210,BF21,0)+IF($G$23=$G$210,BF23,0)+IF($G$25=$G$210,BF25,0)+IF($G$27=$G$210,BF27,0)+IF($G$29=$G$210,BF29,0)+IF($G$31=$G$210,BF31,0)+IF($G$33=$G$210,BF33,0)+IF($G$35=$G$210,BF35,0)+IF($G$37=$G$210,BF37,0)+IF($G$39=$G$210,BF39,0)+IF($G$41=$G$210,BF41,0)+IF($G$43=$G$210,BF43,0)+IF($G$45=$G$210,BF45,0)+IF($G$47=$G$210,BF47,0)+IF($G$49=$G$210,BF49,0)+IF($G$51=$G$210,BF51,0)+IF($G$53=$G$210,BF53,0)+IF($G$55=$G$210,BF55,0)+IF($G$57=$G$210,BF57,0)+IF($G$59=$G$210,BF59,0)+IF($G$61=$G$210,BF61,0)+IF($G$63=$G$210,BF63,0)+IF($G$65=$G$210,BF65,0)+IF($G$67=$G$210,BF67,0)+IF($G$69=$G$210,BF69,0)+IF($G$71=$G$210,BF71,0)+IF($G$73=$G$210,BF73,0)+IF($G$75=$G$210,BF75,0)+IF($G$77=$G$210,BF77,0)+IF($G$79=$G$210,BF79,0)+IF($G$81=$G$210,BF81,0)+IF($G$83=$G$210,BF83,0)+IF($G$85=$G$210,BF85,0)+IF($G$87=$G$210,BF87,0)+IF($G$89=$G$210,BF89,0)+IF($G$91=$G$210,BF91,0)+IF($G$93=$G$210,BF93,0)+IF($G$95=$G$210,BF95,0)+IF($G$97=$G$210,BF97,0)+IF($G$99=$G$210,BF99,0)+IF($G$101=$G$210,BF101,0)+IF($G$103=$G$210,BF103,0)+IF($G$105=$G$210,BF105,0)+IF($G$107=$G$210,BF107,0)+IF($G$109=$G$210,BF109,0)+IF($G$111=$G$210,BF111,0)+IF($G$113=$G$210,BF113,0)+IF($G$115=$G$210,BF115,0)+IF($G$117=$G$210,BF117,0)+IF($G$119=$G$210,BF119,0)+IF($G$121=$G$210,BF121,0)+IF($G$123=$G$210,BF123,0)+IF($G$125=$G$210,BF125,0)+IF($G$127=$G$210,BF127,0)+IF($G$129=$G$210,BF129,0)+IF($G$131=$G$210,BF131,0)+IF($G$133=$G$210,BF133,0)+IF($G$135=$G$210,BF135,0)+IF($G$137=$G$210,BF137,0)+IF($G$139=$G$210,BF139,0)+IF($G$141=$G$210,BF141,0)+IF($G$143=$G$210,BF143,0)+IF($G$145=$G$210,BF145,0)+IF($G$147=$G$210,BF147,0)+IF($G$149=$G$210,BF149,0)+IF($G$151=$G$210,BF151,0)+IF($G$153=$G$210,BF153,0)+IF($G$155=$G$210,BF155,0)+IF($G$157=$G$210,BF157,0)+IF($G$159=$G$210,BF159,0)+IF($G$161=$G$210,BF161,0)+IF($G$163=$G$210,BF163,0)+IF($G$165=$G$210,BF165,0)+IF($G$167=$G$210,BF167,0)+IF($G$169=$G$210,BF169,0)+IF($G$171=$G$210,BF171,0)+IF($G$173=$G$210,BF173,0)+IF($G$175=$G$210,BF175,0)+IF($G$177=$G$210,BF177,0)+IF($G$179=$G$210,BF179,0)+IF($G$181=$G$210,BF181,0)+IF($G$183=$G$210,BF183,0)+IF($G$185=$G$210,BF185,0)+IF($G$187=$G$210,BF187,0)+IF($G$189=$G$210,BF189,0)+IF($G$191=$G$210,BF191,0)+IF($G$193=$G$210,BF193,0)</f>
        <v>0</v>
      </c>
      <c r="BG211" s="108"/>
      <c r="BH211" s="108"/>
      <c r="BI211" s="108"/>
      <c r="BJ211" s="108"/>
      <c r="BK211" s="108"/>
      <c r="BL211" s="107">
        <f>IF($G$11=$G$210,BL11,0)+IF($G$13=$G$210,BL13,0)+IF($G$15=$G$210,BL15,0)+IF($G$17=$G$210,BL17,0)+IF($G$19=$G$210,BL19,0)+IF($G$21=$G$210,BL21,0)+IF($G$23=$G$210,BL23,0)+IF($G$25=$G$210,BL25,0)+IF($G$27=$G$210,BL27,0)+IF($G$29=$G$210,BL29,0)+IF($G$31=$G$210,BL31,0)+IF($G$33=$G$210,BL33,0)+IF($G$35=$G$210,BL35,0)+IF($G$37=$G$210,BL37,0)+IF($G$39=$G$210,BL39,0)+IF($G$41=$G$210,BL41,0)+IF($G$43=$G$210,BL43,0)+IF($G$45=$G$210,BL45,0)+IF($G$47=$G$210,BL47,0)+IF($G$49=$G$210,BL49,0)+IF($G$51=$G$210,BL51,0)+IF($G$53=$G$210,BL53,0)+IF($G$55=$G$210,BL55,0)+IF($G$57=$G$210,BL57,0)+IF($G$59=$G$210,BL59,0)+IF($G$61=$G$210,BL61,0)+IF($G$63=$G$210,BL63,0)+IF($G$65=$G$210,BL65,0)+IF($G$67=$G$210,BL67,0)+IF($G$69=$G$210,BL69,0)+IF($G$71=$G$210,BL71,0)+IF($G$73=$G$210,BL73,0)+IF($G$75=$G$210,BL75,0)+IF($G$77=$G$210,BL77,0)+IF($G$79=$G$210,BL79,0)+IF($G$81=$G$210,BL81,0)+IF($G$83=$G$210,BL83,0)+IF($G$85=$G$210,BL85,0)+IF($G$87=$G$210,BL87,0)+IF($G$89=$G$210,BL89,0)+IF($G$91=$G$210,BL91,0)+IF($G$93=$G$210,BL93,0)+IF($G$95=$G$210,BL95,0)+IF($G$97=$G$210,BL97,0)+IF($G$99=$G$210,BL99,0)+IF($G$101=$G$210,BL101,0)+IF($G$103=$G$210,BL103,0)+IF($G$105=$G$210,BL105,0)+IF($G$107=$G$210,BL107,0)+IF($G$109=$G$210,BL109,0)+IF($G$111=$G$210,BL111,0)+IF($G$113=$G$210,BL113,0)+IF($G$115=$G$210,BL115,0)+IF($G$117=$G$210,BL117,0)+IF($G$119=$G$210,BL119,0)+IF($G$121=$G$210,BL121,0)+IF($G$123=$G$210,BL123,0)+IF($G$125=$G$210,BL125,0)+IF($G$127=$G$210,BL127,0)+IF($G$129=$G$210,BL129,0)+IF($G$131=$G$210,BL131,0)+IF($G$133=$G$210,BL133,0)+IF($G$135=$G$210,BL135,0)+IF($G$137=$G$210,BL137,0)+IF($G$139=$G$210,BL139,0)+IF($G$141=$G$210,BL141,0)+IF($G$143=$G$210,BL143,0)+IF($G$145=$G$210,BL145,0)+IF($G$147=$G$210,BL147,0)+IF($G$149=$G$210,BL149,0)+IF($G$151=$G$210,BL151,0)+IF($G$153=$G$210,BL153,0)+IF($G$155=$G$210,BL155,0)+IF($G$157=$G$210,BL157,0)+IF($G$159=$G$210,BL159,0)+IF($G$161=$G$210,BL161,0)+IF($G$163=$G$210,BL163,0)+IF($G$165=$G$210,BL165,0)+IF($G$167=$G$210,BL167,0)+IF($G$169=$G$210,BL169,0)+IF($G$171=$G$210,BL171,0)+IF($G$173=$G$210,BL173,0)+IF($G$175=$G$210,BL175,0)+IF($G$177=$G$210,BL177,0)+IF($G$179=$G$210,BL179,0)+IF($G$181=$G$210,BL181,0)+IF($G$183=$G$210,BL183,0)+IF($G$185=$G$210,BL185,0)+IF($G$187=$G$210,BL187,0)+IF($G$189=$G$210,BL189,0)+IF($G$191=$G$210,BL191,0)+IF($G$193=$G$210,BL193,0)</f>
        <v>0</v>
      </c>
      <c r="BM211" s="108"/>
      <c r="BN211" s="108"/>
      <c r="BO211" s="108"/>
      <c r="BP211" s="108"/>
      <c r="BQ211" s="108"/>
      <c r="BR211" s="107">
        <f>IF($G$11=$G$210,BR11,0)+IF($G$13=$G$210,BR13,0)+IF($G$15=$G$210,BR15,0)+IF($G$17=$G$210,BR17,0)+IF($G$19=$G$210,BR19,0)+IF($G$21=$G$210,BR21,0)+IF($G$23=$G$210,BR23,0)+IF($G$25=$G$210,BR25,0)+IF($G$27=$G$210,BR27,0)+IF($G$29=$G$210,BR29,0)+IF($G$31=$G$210,BR31,0)+IF($G$33=$G$210,BR33,0)+IF($G$35=$G$210,BR35,0)+IF($G$37=$G$210,BR37,0)+IF($G$39=$G$210,BR39,0)+IF($G$41=$G$210,BR41,0)+IF($G$43=$G$210,BR43,0)+IF($G$45=$G$210,BR45,0)+IF($G$47=$G$210,BR47,0)+IF($G$49=$G$210,BR49,0)+IF($G$51=$G$210,BR51,0)+IF($G$53=$G$210,BR53,0)+IF($G$55=$G$210,BR55,0)+IF($G$57=$G$210,BR57,0)+IF($G$59=$G$210,BR59,0)+IF($G$61=$G$210,BR61,0)+IF($G$63=$G$210,BR63,0)+IF($G$65=$G$210,BR65,0)+IF($G$67=$G$210,BR67,0)+IF($G$69=$G$210,BR69,0)+IF($G$71=$G$210,BR71,0)+IF($G$73=$G$210,BR73,0)+IF($G$75=$G$210,BR75,0)+IF($G$77=$G$210,BR77,0)+IF($G$79=$G$210,BR79,0)+IF($G$81=$G$210,BR81,0)+IF($G$83=$G$210,BR83,0)+IF($G$85=$G$210,BR85,0)+IF($G$87=$G$210,BR87,0)+IF($G$89=$G$210,BR89,0)+IF($G$91=$G$210,BR91,0)+IF($G$93=$G$210,BR93,0)+IF($G$95=$G$210,BR95,0)+IF($G$97=$G$210,BR97,0)+IF($G$99=$G$210,BR99,0)+IF($G$101=$G$210,BR101,0)+IF($G$103=$G$210,BR103,0)+IF($G$105=$G$210,BR105,0)+IF($G$107=$G$210,BR107,0)+IF($G$109=$G$210,BR109,0)+IF($G$111=$G$210,BR111,0)+IF($G$113=$G$210,BR113,0)+IF($G$115=$G$210,BR115,0)+IF($G$117=$G$210,BR117,0)+IF($G$119=$G$210,BR119,0)+IF($G$121=$G$210,BR121,0)+IF($G$123=$G$210,BR123,0)+IF($G$125=$G$210,BR125,0)+IF($G$127=$G$210,BR127,0)+IF($G$129=$G$210,BR129,0)+IF($G$131=$G$210,BR131,0)+IF($G$133=$G$210,BR133,0)+IF($G$135=$G$210,BR135,0)+IF($G$137=$G$210,BR137,0)+IF($G$139=$G$210,BR139,0)+IF($G$141=$G$210,BR141,0)+IF($G$143=$G$210,BR143,0)+IF($G$145=$G$210,BR145,0)+IF($G$147=$G$210,BR147,0)+IF($G$149=$G$210,BR149,0)+IF($G$151=$G$210,BR151,0)+IF($G$153=$G$210,BR153,0)+IF($G$155=$G$210,BR155,0)+IF($G$157=$G$210,BR157,0)+IF($G$159=$G$210,BR159,0)+IF($G$161=$G$210,BR161,0)+IF($G$163=$G$210,BR163,0)+IF($G$165=$G$210,BR165,0)+IF($G$167=$G$210,BR167,0)+IF($G$169=$G$210,BR169,0)+IF($G$171=$G$210,BR171,0)+IF($G$173=$G$210,BR173,0)+IF($G$175=$G$210,BR175,0)+IF($G$177=$G$210,BR177,0)+IF($G$179=$G$210,BR179,0)+IF($G$181=$G$210,BR181,0)+IF($G$183=$G$210,BR183,0)+IF($G$185=$G$210,BR185,0)+IF($G$187=$G$210,BR187,0)+IF($G$189=$G$210,BR189,0)+IF($G$191=$G$210,BR191,0)+IF($G$193=$G$210,BR193,0)</f>
        <v>0</v>
      </c>
      <c r="BS211" s="108"/>
      <c r="BT211" s="108"/>
      <c r="BU211" s="108"/>
      <c r="BV211" s="108"/>
      <c r="BW211" s="108"/>
      <c r="BX211" s="107">
        <f>IF($G$11=$G$210,BX11,0)+IF($G$13=$G$210,BX13,0)+IF($G$15=$G$210,BX15,0)+IF($G$17=$G$210,BX17,0)+IF($G$19=$G$210,BX19,0)+IF($G$21=$G$210,BX21,0)+IF($G$23=$G$210,BX23,0)+IF($G$25=$G$210,BX25,0)+IF($G$27=$G$210,BX27,0)+IF($G$29=$G$210,BX29,0)+IF($G$31=$G$210,BX31,0)+IF($G$33=$G$210,BX33,0)+IF($G$35=$G$210,BX35,0)+IF($G$37=$G$210,BX37,0)+IF($G$39=$G$210,BX39,0)+IF($G$41=$G$210,BX41,0)+IF($G$43=$G$210,BX43,0)+IF($G$45=$G$210,BX45,0)+IF($G$47=$G$210,BX47,0)+IF($G$49=$G$210,BX49,0)+IF($G$51=$G$210,BX51,0)+IF($G$53=$G$210,BX53,0)+IF($G$55=$G$210,BX55,0)+IF($G$57=$G$210,BX57,0)+IF($G$59=$G$210,BX59,0)+IF($G$61=$G$210,BX61,0)+IF($G$63=$G$210,BX63,0)+IF($G$65=$G$210,BX65,0)+IF($G$67=$G$210,BX67,0)+IF($G$69=$G$210,BX69,0)+IF($G$71=$G$210,BX71,0)+IF($G$73=$G$210,BX73,0)+IF($G$75=$G$210,BX75,0)+IF($G$77=$G$210,BX77,0)+IF($G$79=$G$210,BX79,0)+IF($G$81=$G$210,BX81,0)+IF($G$83=$G$210,BX83,0)+IF($G$85=$G$210,BX85,0)+IF($G$87=$G$210,BX87,0)+IF($G$89=$G$210,BX89,0)+IF($G$91=$G$210,BX91,0)+IF($G$93=$G$210,BX93,0)+IF($G$95=$G$210,BX95,0)+IF($G$97=$G$210,BX97,0)+IF($G$99=$G$210,BX99,0)+IF($G$101=$G$210,BX101,0)+IF($G$103=$G$210,BX103,0)+IF($G$105=$G$210,BX105,0)+IF($G$107=$G$210,BX107,0)+IF($G$109=$G$210,BX109,0)+IF($G$111=$G$210,BX111,0)+IF($G$113=$G$210,BX113,0)+IF($G$115=$G$210,BX115,0)+IF($G$117=$G$210,BX117,0)+IF($G$119=$G$210,BX119,0)+IF($G$121=$G$210,BX121,0)+IF($G$123=$G$210,BX123,0)+IF($G$125=$G$210,BX125,0)+IF($G$127=$G$210,BX127,0)+IF($G$129=$G$210,BX129,0)+IF($G$131=$G$210,BX131,0)+IF($G$133=$G$210,BX133,0)+IF($G$135=$G$210,BX135,0)+IF($G$137=$G$210,BX137,0)+IF($G$139=$G$210,BX139,0)+IF($G$141=$G$210,BX141,0)+IF($G$143=$G$210,BX143,0)+IF($G$145=$G$210,BX145,0)+IF($G$147=$G$210,BX147,0)+IF($G$149=$G$210,BX149,0)+IF($G$151=$G$210,BX151,0)+IF($G$153=$G$210,BX153,0)+IF($G$155=$G$210,BX155,0)+IF($G$157=$G$210,BX157,0)+IF($G$159=$G$210,BX159,0)+IF($G$161=$G$210,BX161,0)+IF($G$163=$G$210,BX163,0)+IF($G$165=$G$210,BX165,0)+IF($G$167=$G$210,BX167,0)+IF($G$169=$G$210,BX169,0)+IF($G$171=$G$210,BX171,0)+IF($G$173=$G$210,BX173,0)+IF($G$175=$G$210,BX175,0)+IF($G$177=$G$210,BX177,0)+IF($G$179=$G$210,BX179,0)+IF($G$181=$G$210,BX181,0)+IF($G$183=$G$210,BX183,0)+IF($G$185=$G$210,BX185,0)+IF($G$187=$G$210,BX187,0)+IF($G$189=$G$210,BX189,0)+IF($G$191=$G$210,BX191,0)+IF($G$193=$G$210,BX193,0)</f>
        <v>0</v>
      </c>
      <c r="BY211" s="108"/>
      <c r="BZ211" s="108"/>
      <c r="CA211" s="108"/>
      <c r="CB211" s="108"/>
      <c r="CC211" s="109"/>
      <c r="CD211" s="110">
        <f>IF($G$11=$G$210,CD11,0)+IF($G$13=$G$210,CD13,0)+IF($G$15=$G$210,CD15,0)+IF($G$17=$G$210,CD17,0)+IF($G$19=$G$210,CD19,0)+IF($G$21=$G$210,CD21,0)+IF($G$23=$G$210,CD23,0)+IF($G$25=$G$210,CD25,0)+IF($G$27=$G$210,CD27,0)+IF($G$29=$G$210,CD29,0)+IF($G$31=$G$210,CD31,0)+IF($G$33=$G$210,CD33,0)+IF($G$35=$G$210,CD35,0)+IF($G$37=$G$210,CD37,0)+IF($G$39=$G$210,CD39,0)+IF($G$41=$G$210,CD41,0)+IF($G$43=$G$210,CD43,0)+IF($G$45=$G$210,CD45,0)+IF($G$47=$G$210,CD47,0)+IF($G$49=$G$210,CD49,0)+IF($G$51=$G$210,CD51,0)+IF($G$53=$G$210,CD53,0)+IF($G$55=$G$210,CD55,0)+IF($G$57=$G$210,CD57,0)+IF($G$59=$G$210,CD59,0)+IF($G$61=$G$210,CD61,0)+IF($G$63=$G$210,CD63,0)+IF($G$65=$G$210,CD65,0)+IF($G$67=$G$210,CD67,0)+IF($G$69=$G$210,CD69,0)+IF($G$71=$G$210,CD71,0)+IF($G$73=$G$210,CD73,0)+IF($G$75=$G$210,CD75,0)+IF($G$77=$G$210,CD77,0)+IF($G$79=$G$210,CD79,0)+IF($G$81=$G$210,CD81,0)+IF($G$83=$G$210,CD83,0)+IF($G$85=$G$210,CD85,0)+IF($G$87=$G$210,CD87,0)+IF($G$89=$G$210,CD89,0)+IF($G$91=$G$210,CD91,0)+IF($G$93=$G$210,CD93,0)+IF($G$95=$G$210,CD95,0)+IF($G$97=$G$210,CD97,0)+IF($G$99=$G$210,CD99,0)+IF($G$101=$G$210,CD101,0)+IF($G$103=$G$210,CD103,0)+IF($G$105=$G$210,CD105,0)+IF($G$107=$G$210,CD107,0)+IF($G$109=$G$210,CD109,0)+IF($G$111=$G$210,CD111,0)+IF($G$113=$G$210,CD113,0)+IF($G$115=$G$210,CD115,0)+IF($G$117=$G$210,CD117,0)+IF($G$119=$G$210,CD119,0)+IF($G$121=$G$210,CD121,0)+IF($G$123=$G$210,CD123,0)+IF($G$125=$G$210,CD125,0)+IF($G$127=$G$210,CD127,0)+IF($G$129=$G$210,CD129,0)+IF($G$131=$G$210,CD131,0)+IF($G$133=$G$210,CD133,0)+IF($G$135=$G$210,CD135,0)+IF($G$137=$G$210,CD137,0)+IF($G$139=$G$210,CD139,0)+IF($G$141=$G$210,CD141,0)+IF($G$143=$G$210,CD143,0)+IF($G$145=$G$210,CD145,0)+IF($G$147=$G$210,CD147,0)+IF($G$149=$G$210,CD149,0)+IF($G$151=$G$210,CD151,0)+IF($G$153=$G$210,CD153,0)+IF($G$155=$G$210,CD155,0)+IF($G$157=$G$210,CD157,0)+IF($G$159=$G$210,CD159,0)+IF($G$161=$G$210,CD161,0)+IF($G$163=$G$210,CD163,0)+IF($G$165=$G$210,CD165,0)+IF($G$167=$G$210,CD167,0)+IF($G$169=$G$210,CD169,0)+IF($G$171=$G$210,CD171,0)+IF($G$173=$G$210,CD173,0)+IF($G$175=$G$210,CD175,0)+IF($G$177=$G$210,CD177,0)+IF($G$179=$G$210,CD179,0)+IF($G$181=$G$210,CD181,0)+IF($G$183=$G$210,CD183,0)+IF($G$185=$G$210,CD185,0)+IF($G$187=$G$210,CD187,0)+IF($G$189=$G$210,CD189,0)+IF($G$191=$G$210,CD191,0)+IF($G$193=$G$210,CD193,0)</f>
        <v>0</v>
      </c>
      <c r="CE211" s="109"/>
      <c r="CF211" s="17"/>
      <c r="CG211" s="18"/>
      <c r="CH211" s="18"/>
    </row>
    <row r="212" spans="1:86" ht="15.6" hidden="1" customHeight="1" outlineLevel="1" x14ac:dyDescent="0.3">
      <c r="A212" s="67"/>
      <c r="B212" s="509"/>
      <c r="C212" s="473" t="s">
        <v>87</v>
      </c>
      <c r="D212" s="474"/>
      <c r="E212" s="474"/>
      <c r="F212" s="475"/>
      <c r="G212" s="479" t="s">
        <v>81</v>
      </c>
      <c r="H212" s="97">
        <f>IF(G10=$G$212,H10,0)+IF(G12=$G$212,H12,0)+IF(G14=$G$212,H14,0)+IF(G16=$G$212,H16,0)+IF(G18=$G$212,H18,0)+IF(G20=$G$212,H20,0)+IF(G22=$G$212,H22,0)+IF(G24=$G$212,H24,0)+IF(G26=$G$212,H26,0)+IF(G28=$G$212,H28,0)+IF(G30=$G$212,H30,0)+IF(G32=$G$212,H32,0)+IF(G34=$G$212,H34,0)+IF(G36=$G$212,H36,0)+IF(G38=$G$212,H38,0)+IF(G40=$G$212,H40,0)+IF(G42=$G$212,H42,0)+IF(G44=$G$212,H44,0)+IF(G46=$G$212,H46,0)+IF(G48=$G$212,H48,0)+IF(G50=$G$212,H50,0)+IF(G52=$G$212,H52,0)+IF(G54=$G$212,H54,0)+IF(G56=$G$212,H56,0)+IF(G58=$G$212,H58,0)+IF(G60=$G$212,H60,0)+IF(G62=$G$212,H62,0)+IF(G64=$G$212,H64,0)+IF(G66=$G$212,H66,0)+IF(G68=$G$212,H68,0)+IF(G70=$G$212,H70,0)+IF(G72=$G$212,H72,0)+IF(G74=$G$212,H74,0)+IF(G76=$G$212,H76,0)+IF(G78=$G$212,H78,0)+IF(G80=$G$212,H80,0)+IF(G82=$G$212,H82,0)+IF(G84=$G$212,H84,0)+IF(G86=$G$212,H86,0)+IF(G88=$G$212,H88,0)+IF(G90=$G$212,H90,0)+IF(G92=$G$212,H92,0)+IF(G94=$G$212,H94,0)+IF(G96=$G$212,H96,0)+IF(G98=$G$212,H98,0)+IF(G100=$G$212,H100,0)+IF(G102=$G$212,H102,0)+IF(G104=$G$212,H104,0)+IF(G106=$G$212,H106,0)+IF(G108=$G$212,H108,0)+IF(G110=$G$212,H110,0)+IF(G112=$G$212,H112,0)+IF(G114=$G$212,H114,0)+IF(G116=$G$212,H116,0)+IF(G118=$G$212,H118,0)+IF(G120=$G$212,H120,0)+IF(G122=$G$212,H122,0)+IF(G124=$G$212,H124,0)+IF(G126=$G$212,H126,0)+IF(G128=$G$212,H128,0)+IF(G130=$G$212,H130,0)+IF(G132=$G$212,H132,0)+IF(G134=$G$212,H134,0)+IF(G136=$G$212,H136,0)+IF(G138=$G$212,H138,0)+IF(G140=$G$212,H140,0)+IF(G142=$G$212,H142,0)+IF(G144=$G$212,H144,0)+IF(G146=$G$212,H146,0)+IF(G148=$G$212,H148,0)+IF(G150=$G$212,H150,0)+IF(G152=$G$212,H152,0)+IF(G154=$G$212,H154,0)+IF(G156=$G$212,H156,0)+IF(G158=$G$212,H158,0)+IF(G160=$G$212,H160,0)+IF(G162=$G$212,H162,0)+IF(G164=$G$212,H164,0)+IF(G166=$G$212,H166,0)+IF(G168=$G$212,H168,0)+IF(G170=$G$212,H170,0)+IF(G172=$G$212,H172,0)+IF(G174=$G$212,H174,0)+IF(G176=$G$212,H176,0)+IF(G178=$G$212,H178,0)+IF(G180=$G$212,H180,0)+IF(G182=$G$212,H182,0)+IF(G184=$G$212,H184,0)+IF(G186=$G$212,H186,0)+IF(G188=$G$212,H188,0)+IF(G190=$G$212,H190,0)+IF(G192=$G$212,H192,0)</f>
        <v>0</v>
      </c>
      <c r="I212" s="470"/>
      <c r="J212" s="494">
        <f>+IFERROR(H212/$J$195,0)</f>
        <v>0</v>
      </c>
      <c r="K212" s="220"/>
      <c r="L212" s="53"/>
      <c r="M212" s="53"/>
      <c r="N212" s="511"/>
      <c r="O212" s="234">
        <f t="shared" si="117"/>
        <v>0</v>
      </c>
      <c r="P212" s="103">
        <f>IF($G$10=$G$212,P10,0)+IF($G$12=$G$212,P12,0)+IF($G$14=$G$212,P14,0)+IF($G$16=$G$212,P16,0)+IF($G$18=$G$212,P18,0)+IF($G$20=$G$212,P20,0)+IF($G$22=$G$212,P22,0)+IF($G$24=$G$212,P24,0)+IF($G$26=$G$212,P26,0)+IF($G$28=$G$212,P28,0)+IF($G$30=$G$212,P30,0)+IF($G$32=$G$212,P32,0)+IF($G$34=$G$212,P34,0)+IF($G$36=$G$212,P36,0)+IF($G$38=$G$212,P38,0)+IF($G$40=$G$212,P40,0)+IF($G$42=$G$212,P42,0)+IF($G$44=$G$212,P44,0)+IF($G$46=$G$212,P46,0)+IF($G$48=$G$212,P48,0)+IF($G$50=$G$212,P50,0)+IF($G$52=$G$212,P52,0)+IF($G$54=$G$212,P54,0)+IF($G$56=$G$212,P56,0)+IF($G$58=$G$212,P58,0)+IF($G$60=$G$212,P60,0)+IF($G$62=$G$212,P62,0)+IF($G$64=$G$212,P64,0)+IF($G$66=$G$212,P66,0)+IF($G$68=$G$212,P68,0)+IF($G$70=$G$212,P70,0)+IF($G$72=$G$212,P72,0)+IF($G$74=$G$212,P74,0)+IF($G$76=$G$212,P76,0)+IF($G$78=$G$212,P78,0)+IF($G$80=$G$212,P80,0)+IF($G$82=$G$212,P82,0)+IF($G$84=$G$212,P84,0)+IF($G$86=$G$212,P86,0)+IF($G$88=$G$212,P88,0)+IF($G$90=$G$212,P90,0)+IF($G$92=$G$212,P92,0)+IF($G$94=$G$212,P94,0)+IF($G$96=$G$212,P96,0)+IF($G$98=$G$212,P98,0)+IF($G$100=$G$212,P100,0)+IF($G$102=$G$212,P102,0)+IF($G$104=$G$212,P104,0)+IF($G$106=$G$212,P106,0)+IF($G$108=$G$212,P108,0)+IF($G$110=$G$212,P110,0)+IF($G$112=$G$212,P112,0)+IF($G$114=$G$212,P114,0)+IF($G$116=$G$212,P116,0)+IF($G$118=$G$212,P118,0)+IF($G$120=$G$212,P120,0)+IF($G$122=$G$212,P122,0)+IF($G$124=$G$212,P124,0)+IF($G$126=$G$212,P126,0)+IF($G$128=$G$212,P128,0)+IF($G$130=$G$212,P130,0)+IF($G$132=$G$212,P132,0)+IF($G$134=$G$212,P134,0)+IF($G$136=$G$212,P136,0)+IF($G$138=$G$212,P138,0)+IF($G$140=$G$212,P140,0)+IF($G$142=$G$212,P142,0)+IF($G$144=$G$212,P144,0)+IF($G$146=$G$212,P146,0)+IF($G$148=$G$212,P148,0)+IF($G$150=$G$212,P150,0)+IF($G$152=$G$212,P152,0)+IF($G$154=$G$212,P154,0)+IF($G$156=$G$212,P156,0)+IF($G$158=$G$212,P158,0)+IF($G$160=$G$212,P160,0)+IF($G$162=$G$212,P162,0)+IF($G$164=$G$212,P164,0)+IF($G$166=$G$212,P166,0)+IF($G$168=$G$212,P168,0)+IF($G$170=$G$212,P170,0)+IF($G$172=$G$212,P172,0)+IF($G$174=$G$212,P174,0)+IF($G$176=$G$212,P176,0)+IF($G$178=$G$212,P178,0)+IF($G$180=$G$212,P180,0)+IF($G$182=$G$212,P182,0)+IF($G$184=$G$212,P184,0)+IF($G$186=$G$212,P186,0)+IF($G$188=$G$212,P188,0)+IF($G$190=$G$212,P190,0)+IF($G$192=$G$212,P192,0)</f>
        <v>0</v>
      </c>
      <c r="Q212" s="111"/>
      <c r="R212" s="111"/>
      <c r="S212" s="111"/>
      <c r="T212" s="111"/>
      <c r="U212" s="111"/>
      <c r="V212" s="103">
        <f>IF($G$10=$G$212,V10,0)+IF($G$12=$G$212,V12,0)+IF($G$14=$G$212,V14,0)+IF($G$16=$G$212,V16,0)+IF($G$18=$G$212,V18,0)+IF($G$20=$G$212,V20,0)+IF($G$22=$G$212,V22,0)+IF($G$24=$G$212,V24,0)+IF($G$26=$G$212,V26,0)+IF($G$28=$G$212,V28,0)+IF($G$30=$G$212,V30,0)+IF($G$32=$G$212,V32,0)+IF($G$34=$G$212,V34,0)+IF($G$36=$G$212,V36,0)+IF($G$38=$G$212,V38,0)+IF($G$40=$G$212,V40,0)+IF($G$42=$G$212,V42,0)+IF($G$44=$G$212,V44,0)+IF($G$46=$G$212,V46,0)+IF($G$48=$G$212,V48,0)+IF($G$50=$G$212,V50,0)+IF($G$52=$G$212,V52,0)+IF($G$54=$G$212,V54,0)+IF($G$56=$G$212,V56,0)+IF($G$58=$G$212,V58,0)+IF($G$60=$G$212,V60,0)+IF($G$62=$G$212,V62,0)+IF($G$64=$G$212,V64,0)+IF($G$66=$G$212,V66,0)+IF($G$68=$G$212,V68,0)+IF($G$70=$G$212,V70,0)+IF($G$72=$G$212,V72,0)+IF($G$74=$G$212,V74,0)+IF($G$76=$G$212,V76,0)+IF($G$78=$G$212,V78,0)+IF($G$80=$G$212,V80,0)+IF($G$82=$G$212,V82,0)+IF($G$84=$G$212,V84,0)+IF($G$86=$G$212,V86,0)+IF($G$88=$G$212,V88,0)+IF($G$90=$G$212,V90,0)+IF($G$92=$G$212,V92,0)+IF($G$94=$G$212,V94,0)+IF($G$96=$G$212,V96,0)+IF($G$98=$G$212,V98,0)+IF($G$100=$G$212,V100,0)+IF($G$102=$G$212,V102,0)+IF($G$104=$G$212,V104,0)+IF($G$106=$G$212,V106,0)+IF($G$108=$G$212,V108,0)+IF($G$110=$G$212,V110,0)+IF($G$112=$G$212,V112,0)+IF($G$114=$G$212,V114,0)+IF($G$116=$G$212,V116,0)+IF($G$118=$G$212,V118,0)+IF($G$120=$G$212,V120,0)+IF($G$122=$G$212,V122,0)+IF($G$124=$G$212,V124,0)+IF($G$126=$G$212,V126,0)+IF($G$128=$G$212,V128,0)+IF($G$130=$G$212,V130,0)+IF($G$132=$G$212,V132,0)+IF($G$134=$G$212,V134,0)+IF($G$136=$G$212,V136,0)+IF($G$138=$G$212,V138,0)+IF($G$140=$G$212,V140,0)+IF($G$142=$G$212,V142,0)+IF($G$144=$G$212,V144,0)+IF($G$146=$G$212,V146,0)+IF($G$148=$G$212,V148,0)+IF($G$150=$G$212,V150,0)+IF($G$152=$G$212,V152,0)+IF($G$154=$G$212,V154,0)+IF($G$156=$G$212,V156,0)+IF($G$158=$G$212,V158,0)+IF($G$160=$G$212,V160,0)+IF($G$162=$G$212,V162,0)+IF($G$164=$G$212,V164,0)+IF($G$166=$G$212,V166,0)+IF($G$168=$G$212,V168,0)+IF($G$170=$G$212,V170,0)+IF($G$172=$G$212,V172,0)+IF($G$174=$G$212,V174,0)+IF($G$176=$G$212,V176,0)+IF($G$178=$G$212,V178,0)+IF($G$180=$G$212,V180,0)+IF($G$182=$G$212,V182,0)+IF($G$184=$G$212,V184,0)+IF($G$186=$G$212,V186,0)+IF($G$188=$G$212,V188,0)+IF($G$190=$G$212,V190,0)+IF($G$192=$G$212,V192,0)</f>
        <v>0</v>
      </c>
      <c r="W212" s="111"/>
      <c r="X212" s="111"/>
      <c r="Y212" s="111"/>
      <c r="Z212" s="111"/>
      <c r="AA212" s="111"/>
      <c r="AB212" s="103">
        <f>IF($G$10=$G$212,AB10,0)+IF($G$12=$G$212,AB12,0)+IF($G$14=$G$212,AB14,0)+IF($G$16=$G$212,AB16,0)+IF($G$18=$G$212,AB18,0)+IF($G$20=$G$212,AB20,0)+IF($G$22=$G$212,AB22,0)+IF($G$24=$G$212,AB24,0)+IF($G$26=$G$212,AB26,0)+IF($G$28=$G$212,AB28,0)+IF($G$30=$G$212,AB30,0)+IF($G$32=$G$212,AB32,0)+IF($G$34=$G$212,AB34,0)+IF($G$36=$G$212,AB36,0)+IF($G$38=$G$212,AB38,0)+IF($G$40=$G$212,AB40,0)+IF($G$42=$G$212,AB42,0)+IF($G$44=$G$212,AB44,0)+IF($G$46=$G$212,AB46,0)+IF($G$48=$G$212,AB48,0)+IF($G$50=$G$212,AB50,0)+IF($G$52=$G$212,AB52,0)+IF($G$54=$G$212,AB54,0)+IF($G$56=$G$212,AB56,0)+IF($G$58=$G$212,AB58,0)+IF($G$60=$G$212,AB60,0)+IF($G$62=$G$212,AB62,0)+IF($G$64=$G$212,AB64,0)+IF($G$66=$G$212,AB66,0)+IF($G$68=$G$212,AB68,0)+IF($G$70=$G$212,AB70,0)+IF($G$72=$G$212,AB72,0)+IF($G$74=$G$212,AB74,0)+IF($G$76=$G$212,AB76,0)+IF($G$78=$G$212,AB78,0)+IF($G$80=$G$212,AB80,0)+IF($G$82=$G$212,AB82,0)+IF($G$84=$G$212,AB84,0)+IF($G$86=$G$212,AB86,0)+IF($G$88=$G$212,AB88,0)+IF($G$90=$G$212,AB90,0)+IF($G$92=$G$212,AB92,0)+IF($G$94=$G$212,AB94,0)+IF($G$96=$G$212,AB96,0)+IF($G$98=$G$212,AB98,0)+IF($G$100=$G$212,AB100,0)+IF($G$102=$G$212,AB102,0)+IF($G$104=$G$212,AB104,0)+IF($G$106=$G$212,AB106,0)+IF($G$108=$G$212,AB108,0)+IF($G$110=$G$212,AB110,0)+IF($G$112=$G$212,AB112,0)+IF($G$114=$G$212,AB114,0)+IF($G$116=$G$212,AB116,0)+IF($G$118=$G$212,AB118,0)+IF($G$120=$G$212,AB120,0)+IF($G$122=$G$212,AB122,0)+IF($G$124=$G$212,AB124,0)+IF($G$126=$G$212,AB126,0)+IF($G$128=$G$212,AB128,0)+IF($G$130=$G$212,AB130,0)+IF($G$132=$G$212,AB132,0)+IF($G$134=$G$212,AB134,0)+IF($G$136=$G$212,AB136,0)+IF($G$138=$G$212,AB138,0)+IF($G$140=$G$212,AB140,0)+IF($G$142=$G$212,AB142,0)+IF($G$144=$G$212,AB144,0)+IF($G$146=$G$212,AB146,0)+IF($G$148=$G$212,AB148,0)+IF($G$150=$G$212,AB150,0)+IF($G$152=$G$212,AB152,0)+IF($G$154=$G$212,AB154,0)+IF($G$156=$G$212,AB156,0)+IF($G$158=$G$212,AB158,0)+IF($G$160=$G$212,AB160,0)+IF($G$162=$G$212,AB162,0)+IF($G$164=$G$212,AB164,0)+IF($G$166=$G$212,AB166,0)+IF($G$168=$G$212,AB168,0)+IF($G$170=$G$212,AB170,0)+IF($G$172=$G$212,AB172,0)+IF($G$174=$G$212,AB174,0)+IF($G$176=$G$212,AB176,0)+IF($G$178=$G$212,AB178,0)+IF($G$180=$G$212,AB180,0)+IF($G$182=$G$212,AB182,0)+IF($G$184=$G$212,AB184,0)+IF($G$186=$G$212,AB186,0)+IF($G$188=$G$212,AB188,0)+IF($G$190=$G$212,AB190,0)+IF($G$192=$G$212,AB192,0)</f>
        <v>0</v>
      </c>
      <c r="AC212" s="111"/>
      <c r="AD212" s="111"/>
      <c r="AE212" s="111"/>
      <c r="AF212" s="111"/>
      <c r="AG212" s="111"/>
      <c r="AH212" s="103">
        <f>IF($G$10=$G$212,AH10,0)+IF($G$12=$G$212,AH12,0)+IF($G$14=$G$212,AH14,0)+IF($G$16=$G$212,AH16,0)+IF($G$18=$G$212,AH18,0)+IF($G$20=$G$212,AH20,0)+IF($G$22=$G$212,AH22,0)+IF($G$24=$G$212,AH24,0)+IF($G$26=$G$212,AH26,0)+IF($G$28=$G$212,AH28,0)+IF($G$30=$G$212,AH30,0)+IF($G$32=$G$212,AH32,0)+IF($G$34=$G$212,AH34,0)+IF($G$36=$G$212,AH36,0)+IF($G$38=$G$212,AH38,0)+IF($G$40=$G$212,AH40,0)+IF($G$42=$G$212,AH42,0)+IF($G$44=$G$212,AH44,0)+IF($G$46=$G$212,AH46,0)+IF($G$48=$G$212,AH48,0)+IF($G$50=$G$212,AH50,0)+IF($G$52=$G$212,AH52,0)+IF($G$54=$G$212,AH54,0)+IF($G$56=$G$212,AH56,0)+IF($G$58=$G$212,AH58,0)+IF($G$60=$G$212,AH60,0)+IF($G$62=$G$212,AH62,0)+IF($G$64=$G$212,AH64,0)+IF($G$66=$G$212,AH66,0)+IF($G$68=$G$212,AH68,0)+IF($G$70=$G$212,AH70,0)+IF($G$72=$G$212,AH72,0)+IF($G$74=$G$212,AH74,0)+IF($G$76=$G$212,AH76,0)+IF($G$78=$G$212,AH78,0)+IF($G$80=$G$212,AH80,0)+IF($G$82=$G$212,AH82,0)+IF($G$84=$G$212,AH84,0)+IF($G$86=$G$212,AH86,0)+IF($G$88=$G$212,AH88,0)+IF($G$90=$G$212,AH90,0)+IF($G$92=$G$212,AH92,0)+IF($G$94=$G$212,AH94,0)+IF($G$96=$G$212,AH96,0)+IF($G$98=$G$212,AH98,0)+IF($G$100=$G$212,AH100,0)+IF($G$102=$G$212,AH102,0)+IF($G$104=$G$212,AH104,0)+IF($G$106=$G$212,AH106,0)+IF($G$108=$G$212,AH108,0)+IF($G$110=$G$212,AH110,0)+IF($G$112=$G$212,AH112,0)+IF($G$114=$G$212,AH114,0)+IF($G$116=$G$212,AH116,0)+IF($G$118=$G$212,AH118,0)+IF($G$120=$G$212,AH120,0)+IF($G$122=$G$212,AH122,0)+IF($G$124=$G$212,AH124,0)+IF($G$126=$G$212,AH126,0)+IF($G$128=$G$212,AH128,0)+IF($G$130=$G$212,AH130,0)+IF($G$132=$G$212,AH132,0)+IF($G$134=$G$212,AH134,0)+IF($G$136=$G$212,AH136,0)+IF($G$138=$G$212,AH138,0)+IF($G$140=$G$212,AH140,0)+IF($G$142=$G$212,AH142,0)+IF($G$144=$G$212,AH144,0)+IF($G$146=$G$212,AH146,0)+IF($G$148=$G$212,AH148,0)+IF($G$150=$G$212,AH150,0)+IF($G$152=$G$212,AH152,0)+IF($G$154=$G$212,AH154,0)+IF($G$156=$G$212,AH156,0)+IF($G$158=$G$212,AH158,0)+IF($G$160=$G$212,AH160,0)+IF($G$162=$G$212,AH162,0)+IF($G$164=$G$212,AH164,0)+IF($G$166=$G$212,AH166,0)+IF($G$168=$G$212,AH168,0)+IF($G$170=$G$212,AH170,0)+IF($G$172=$G$212,AH172,0)+IF($G$174=$G$212,AH174,0)+IF($G$176=$G$212,AH176,0)+IF($G$178=$G$212,AH178,0)+IF($G$180=$G$212,AH180,0)+IF($G$182=$G$212,AH182,0)+IF($G$184=$G$212,AH184,0)+IF($G$186=$G$212,AH186,0)+IF($G$188=$G$212,AH188,0)+IF($G$190=$G$212,AH190,0)+IF($G$192=$G$212,AH192,0)</f>
        <v>0</v>
      </c>
      <c r="AI212" s="111"/>
      <c r="AJ212" s="111"/>
      <c r="AK212" s="111"/>
      <c r="AL212" s="111"/>
      <c r="AM212" s="111"/>
      <c r="AN212" s="103">
        <f>IF($G$10=$G$212,AN10,0)+IF($G$12=$G$212,AN12,0)+IF($G$14=$G$212,AN14,0)+IF($G$16=$G$212,AN16,0)+IF($G$18=$G$212,AN18,0)+IF($G$20=$G$212,AN20,0)+IF($G$22=$G$212,AN22,0)+IF($G$24=$G$212,AN24,0)+IF($G$26=$G$212,AN26,0)+IF($G$28=$G$212,AN28,0)+IF($G$30=$G$212,AN30,0)+IF($G$32=$G$212,AN32,0)+IF($G$34=$G$212,AN34,0)+IF($G$36=$G$212,AN36,0)+IF($G$38=$G$212,AN38,0)+IF($G$40=$G$212,AN40,0)+IF($G$42=$G$212,AN42,0)+IF($G$44=$G$212,AN44,0)+IF($G$46=$G$212,AN46,0)+IF($G$48=$G$212,AN48,0)+IF($G$50=$G$212,AN50,0)+IF($G$52=$G$212,AN52,0)+IF($G$54=$G$212,AN54,0)+IF($G$56=$G$212,AN56,0)+IF($G$58=$G$212,AN58,0)+IF($G$60=$G$212,AN60,0)+IF($G$62=$G$212,AN62,0)+IF($G$64=$G$212,AN64,0)+IF($G$66=$G$212,AN66,0)+IF($G$68=$G$212,AN68,0)+IF($G$70=$G$212,AN70,0)+IF($G$72=$G$212,AN72,0)+IF($G$74=$G$212,AN74,0)+IF($G$76=$G$212,AN76,0)+IF($G$78=$G$212,AN78,0)+IF($G$80=$G$212,AN80,0)+IF($G$82=$G$212,AN82,0)+IF($G$84=$G$212,AN84,0)+IF($G$86=$G$212,AN86,0)+IF($G$88=$G$212,AN88,0)+IF($G$90=$G$212,AN90,0)+IF($G$92=$G$212,AN92,0)+IF($G$94=$G$212,AN94,0)+IF($G$96=$G$212,AN96,0)+IF($G$98=$G$212,AN98,0)+IF($G$100=$G$212,AN100,0)+IF($G$102=$G$212,AN102,0)+IF($G$104=$G$212,AN104,0)+IF($G$106=$G$212,AN106,0)+IF($G$108=$G$212,AN108,0)+IF($G$110=$G$212,AN110,0)+IF($G$112=$G$212,AN112,0)+IF($G$114=$G$212,AN114,0)+IF($G$116=$G$212,AN116,0)+IF($G$118=$G$212,AN118,0)+IF($G$120=$G$212,AN120,0)+IF($G$122=$G$212,AN122,0)+IF($G$124=$G$212,AN124,0)+IF($G$126=$G$212,AN126,0)+IF($G$128=$G$212,AN128,0)+IF($G$130=$G$212,AN130,0)+IF($G$132=$G$212,AN132,0)+IF($G$134=$G$212,AN134,0)+IF($G$136=$G$212,AN136,0)+IF($G$138=$G$212,AN138,0)+IF($G$140=$G$212,AN140,0)+IF($G$142=$G$212,AN142,0)+IF($G$144=$G$212,AN144,0)+IF($G$146=$G$212,AN146,0)+IF($G$148=$G$212,AN148,0)+IF($G$150=$G$212,AN150,0)+IF($G$152=$G$212,AN152,0)+IF($G$154=$G$212,AN154,0)+IF($G$156=$G$212,AN156,0)+IF($G$158=$G$212,AN158,0)+IF($G$160=$G$212,AN160,0)+IF($G$162=$G$212,AN162,0)+IF($G$164=$G$212,AN164,0)+IF($G$166=$G$212,AN166,0)+IF($G$168=$G$212,AN168,0)+IF($G$170=$G$212,AN170,0)+IF($G$172=$G$212,AN172,0)+IF($G$174=$G$212,AN174,0)+IF($G$176=$G$212,AN176,0)+IF($G$178=$G$212,AN178,0)+IF($G$180=$G$212,AN180,0)+IF($G$182=$G$212,AN182,0)+IF($G$184=$G$212,AN184,0)+IF($G$186=$G$212,AN186,0)+IF($G$188=$G$212,AN188,0)+IF($G$190=$G$212,AN190,0)+IF($G$192=$G$212,AN192,0)</f>
        <v>0</v>
      </c>
      <c r="AO212" s="111"/>
      <c r="AP212" s="111"/>
      <c r="AQ212" s="111"/>
      <c r="AR212" s="111"/>
      <c r="AS212" s="111"/>
      <c r="AT212" s="103">
        <f>IF($G$10=$G$212,AT10,0)+IF($G$12=$G$212,AT12,0)+IF($G$14=$G$212,AT14,0)+IF($G$16=$G$212,AT16,0)+IF($G$18=$G$212,AT18,0)+IF($G$20=$G$212,AT20,0)+IF($G$22=$G$212,AT22,0)+IF($G$24=$G$212,AT24,0)+IF($G$26=$G$212,AT26,0)+IF($G$28=$G$212,AT28,0)+IF($G$30=$G$212,AT30,0)+IF($G$32=$G$212,AT32,0)+IF($G$34=$G$212,AT34,0)+IF($G$36=$G$212,AT36,0)+IF($G$38=$G$212,AT38,0)+IF($G$40=$G$212,AT40,0)+IF($G$42=$G$212,AT42,0)+IF($G$44=$G$212,AT44,0)+IF($G$46=$G$212,AT46,0)+IF($G$48=$G$212,AT48,0)+IF($G$50=$G$212,AT50,0)+IF($G$52=$G$212,AT52,0)+IF($G$54=$G$212,AT54,0)+IF($G$56=$G$212,AT56,0)+IF($G$58=$G$212,AT58,0)+IF($G$60=$G$212,AT60,0)+IF($G$62=$G$212,AT62,0)+IF($G$64=$G$212,AT64,0)+IF($G$66=$G$212,AT66,0)+IF($G$68=$G$212,AT68,0)+IF($G$70=$G$212,AT70,0)+IF($G$72=$G$212,AT72,0)+IF($G$74=$G$212,AT74,0)+IF($G$76=$G$212,AT76,0)+IF($G$78=$G$212,AT78,0)+IF($G$80=$G$212,AT80,0)+IF($G$82=$G$212,AT82,0)+IF($G$84=$G$212,AT84,0)+IF($G$86=$G$212,AT86,0)+IF($G$88=$G$212,AT88,0)+IF($G$90=$G$212,AT90,0)+IF($G$92=$G$212,AT92,0)+IF($G$94=$G$212,AT94,0)+IF($G$96=$G$212,AT96,0)+IF($G$98=$G$212,AT98,0)+IF($G$100=$G$212,AT100,0)+IF($G$102=$G$212,AT102,0)+IF($G$104=$G$212,AT104,0)+IF($G$106=$G$212,AT106,0)+IF($G$108=$G$212,AT108,0)+IF($G$110=$G$212,AT110,0)+IF($G$112=$G$212,AT112,0)+IF($G$114=$G$212,AT114,0)+IF($G$116=$G$212,AT116,0)+IF($G$118=$G$212,AT118,0)+IF($G$120=$G$212,AT120,0)+IF($G$122=$G$212,AT122,0)+IF($G$124=$G$212,AT124,0)+IF($G$126=$G$212,AT126,0)+IF($G$128=$G$212,AT128,0)+IF($G$130=$G$212,AT130,0)+IF($G$132=$G$212,AT132,0)+IF($G$134=$G$212,AT134,0)+IF($G$136=$G$212,AT136,0)+IF($G$138=$G$212,AT138,0)+IF($G$140=$G$212,AT140,0)+IF($G$142=$G$212,AT142,0)+IF($G$144=$G$212,AT144,0)+IF($G$146=$G$212,AT146,0)+IF($G$148=$G$212,AT148,0)+IF($G$150=$G$212,AT150,0)+IF($G$152=$G$212,AT152,0)+IF($G$154=$G$212,AT154,0)+IF($G$156=$G$212,AT156,0)+IF($G$158=$G$212,AT158,0)+IF($G$160=$G$212,AT160,0)+IF($G$162=$G$212,AT162,0)+IF($G$164=$G$212,AT164,0)+IF($G$166=$G$212,AT166,0)+IF($G$168=$G$212,AT168,0)+IF($G$170=$G$212,AT170,0)+IF($G$172=$G$212,AT172,0)+IF($G$174=$G$212,AT174,0)+IF($G$176=$G$212,AT176,0)+IF($G$178=$G$212,AT178,0)+IF($G$180=$G$212,AT180,0)+IF($G$182=$G$212,AT182,0)+IF($G$184=$G$212,AT184,0)+IF($G$186=$G$212,AT186,0)+IF($G$188=$G$212,AT188,0)+IF($G$190=$G$212,AT190,0)+IF($G$192=$G$212,AT192,0)</f>
        <v>0</v>
      </c>
      <c r="AU212" s="111"/>
      <c r="AV212" s="111"/>
      <c r="AW212" s="111"/>
      <c r="AX212" s="111"/>
      <c r="AY212" s="111"/>
      <c r="AZ212" s="103">
        <f>IF($G$10=$G$212,AZ10,0)+IF($G$12=$G$212,AZ12,0)+IF($G$14=$G$212,AZ14,0)+IF($G$16=$G$212,AZ16,0)+IF($G$18=$G$212,AZ18,0)+IF($G$20=$G$212,AZ20,0)+IF($G$22=$G$212,AZ22,0)+IF($G$24=$G$212,AZ24,0)+IF($G$26=$G$212,AZ26,0)+IF($G$28=$G$212,AZ28,0)+IF($G$30=$G$212,AZ30,0)+IF($G$32=$G$212,AZ32,0)+IF($G$34=$G$212,AZ34,0)+IF($G$36=$G$212,AZ36,0)+IF($G$38=$G$212,AZ38,0)+IF($G$40=$G$212,AZ40,0)+IF($G$42=$G$212,AZ42,0)+IF($G$44=$G$212,AZ44,0)+IF($G$46=$G$212,AZ46,0)+IF($G$48=$G$212,AZ48,0)+IF($G$50=$G$212,AZ50,0)+IF($G$52=$G$212,AZ52,0)+IF($G$54=$G$212,AZ54,0)+IF($G$56=$G$212,AZ56,0)+IF($G$58=$G$212,AZ58,0)+IF($G$60=$G$212,AZ60,0)+IF($G$62=$G$212,AZ62,0)+IF($G$64=$G$212,AZ64,0)+IF($G$66=$G$212,AZ66,0)+IF($G$68=$G$212,AZ68,0)+IF($G$70=$G$212,AZ70,0)+IF($G$72=$G$212,AZ72,0)+IF($G$74=$G$212,AZ74,0)+IF($G$76=$G$212,AZ76,0)+IF($G$78=$G$212,AZ78,0)+IF($G$80=$G$212,AZ80,0)+IF($G$82=$G$212,AZ82,0)+IF($G$84=$G$212,AZ84,0)+IF($G$86=$G$212,AZ86,0)+IF($G$88=$G$212,AZ88,0)+IF($G$90=$G$212,AZ90,0)+IF($G$92=$G$212,AZ92,0)+IF($G$94=$G$212,AZ94,0)+IF($G$96=$G$212,AZ96,0)+IF($G$98=$G$212,AZ98,0)+IF($G$100=$G$212,AZ100,0)+IF($G$102=$G$212,AZ102,0)+IF($G$104=$G$212,AZ104,0)+IF($G$106=$G$212,AZ106,0)+IF($G$108=$G$212,AZ108,0)+IF($G$110=$G$212,AZ110,0)+IF($G$112=$G$212,AZ112,0)+IF($G$114=$G$212,AZ114,0)+IF($G$116=$G$212,AZ116,0)+IF($G$118=$G$212,AZ118,0)+IF($G$120=$G$212,AZ120,0)+IF($G$122=$G$212,AZ122,0)+IF($G$124=$G$212,AZ124,0)+IF($G$126=$G$212,AZ126,0)+IF($G$128=$G$212,AZ128,0)+IF($G$130=$G$212,AZ130,0)+IF($G$132=$G$212,AZ132,0)+IF($G$134=$G$212,AZ134,0)+IF($G$136=$G$212,AZ136,0)+IF($G$138=$G$212,AZ138,0)+IF($G$140=$G$212,AZ140,0)+IF($G$142=$G$212,AZ142,0)+IF($G$144=$G$212,AZ144,0)+IF($G$146=$G$212,AZ146,0)+IF($G$148=$G$212,AZ148,0)+IF($G$150=$G$212,AZ150,0)+IF($G$152=$G$212,AZ152,0)+IF($G$154=$G$212,AZ154,0)+IF($G$156=$G$212,AZ156,0)+IF($G$158=$G$212,AZ158,0)+IF($G$160=$G$212,AZ160,0)+IF($G$162=$G$212,AZ162,0)+IF($G$164=$G$212,AZ164,0)+IF($G$166=$G$212,AZ166,0)+IF($G$168=$G$212,AZ168,0)+IF($G$170=$G$212,AZ170,0)+IF($G$172=$G$212,AZ172,0)+IF($G$174=$G$212,AZ174,0)+IF($G$176=$G$212,AZ176,0)+IF($G$178=$G$212,AZ178,0)+IF($G$180=$G$212,AZ180,0)+IF($G$182=$G$212,AZ182,0)+IF($G$184=$G$212,AZ184,0)+IF($G$186=$G$212,AZ186,0)+IF($G$188=$G$212,AZ188,0)+IF($G$190=$G$212,AZ190,0)+IF($G$192=$G$212,AZ192,0)</f>
        <v>0</v>
      </c>
      <c r="BA212" s="111"/>
      <c r="BB212" s="111"/>
      <c r="BC212" s="111"/>
      <c r="BD212" s="111"/>
      <c r="BE212" s="111"/>
      <c r="BF212" s="103">
        <f>IF($G$10=$G$212,BF10,0)+IF($G$12=$G$212,BF12,0)+IF($G$14=$G$212,BF14,0)+IF($G$16=$G$212,BF16,0)+IF($G$18=$G$212,BF18,0)+IF($G$20=$G$212,BF20,0)+IF($G$22=$G$212,BF22,0)+IF($G$24=$G$212,BF24,0)+IF($G$26=$G$212,BF26,0)+IF($G$28=$G$212,BF28,0)+IF($G$30=$G$212,BF30,0)+IF($G$32=$G$212,BF32,0)+IF($G$34=$G$212,BF34,0)+IF($G$36=$G$212,BF36,0)+IF($G$38=$G$212,BF38,0)+IF($G$40=$G$212,BF40,0)+IF($G$42=$G$212,BF42,0)+IF($G$44=$G$212,BF44,0)+IF($G$46=$G$212,BF46,0)+IF($G$48=$G$212,BF48,0)+IF($G$50=$G$212,BF50,0)+IF($G$52=$G$212,BF52,0)+IF($G$54=$G$212,BF54,0)+IF($G$56=$G$212,BF56,0)+IF($G$58=$G$212,BF58,0)+IF($G$60=$G$212,BF60,0)+IF($G$62=$G$212,BF62,0)+IF($G$64=$G$212,BF64,0)+IF($G$66=$G$212,BF66,0)+IF($G$68=$G$212,BF68,0)+IF($G$70=$G$212,BF70,0)+IF($G$72=$G$212,BF72,0)+IF($G$74=$G$212,BF74,0)+IF($G$76=$G$212,BF76,0)+IF($G$78=$G$212,BF78,0)+IF($G$80=$G$212,BF80,0)+IF($G$82=$G$212,BF82,0)+IF($G$84=$G$212,BF84,0)+IF($G$86=$G$212,BF86,0)+IF($G$88=$G$212,BF88,0)+IF($G$90=$G$212,BF90,0)+IF($G$92=$G$212,BF92,0)+IF($G$94=$G$212,BF94,0)+IF($G$96=$G$212,BF96,0)+IF($G$98=$G$212,BF98,0)+IF($G$100=$G$212,BF100,0)+IF($G$102=$G$212,BF102,0)+IF($G$104=$G$212,BF104,0)+IF($G$106=$G$212,BF106,0)+IF($G$108=$G$212,BF108,0)+IF($G$110=$G$212,BF110,0)+IF($G$112=$G$212,BF112,0)+IF($G$114=$G$212,BF114,0)+IF($G$116=$G$212,BF116,0)+IF($G$118=$G$212,BF118,0)+IF($G$120=$G$212,BF120,0)+IF($G$122=$G$212,BF122,0)+IF($G$124=$G$212,BF124,0)+IF($G$126=$G$212,BF126,0)+IF($G$128=$G$212,BF128,0)+IF($G$130=$G$212,BF130,0)+IF($G$132=$G$212,BF132,0)+IF($G$134=$G$212,BF134,0)+IF($G$136=$G$212,BF136,0)+IF($G$138=$G$212,BF138,0)+IF($G$140=$G$212,BF140,0)+IF($G$142=$G$212,BF142,0)+IF($G$144=$G$212,BF144,0)+IF($G$146=$G$212,BF146,0)+IF($G$148=$G$212,BF148,0)+IF($G$150=$G$212,BF150,0)+IF($G$152=$G$212,BF152,0)+IF($G$154=$G$212,BF154,0)+IF($G$156=$G$212,BF156,0)+IF($G$158=$G$212,BF158,0)+IF($G$160=$G$212,BF160,0)+IF($G$162=$G$212,BF162,0)+IF($G$164=$G$212,BF164,0)+IF($G$166=$G$212,BF166,0)+IF($G$168=$G$212,BF168,0)+IF($G$170=$G$212,BF170,0)+IF($G$172=$G$212,BF172,0)+IF($G$174=$G$212,BF174,0)+IF($G$176=$G$212,BF176,0)+IF($G$178=$G$212,BF178,0)+IF($G$180=$G$212,BF180,0)+IF($G$182=$G$212,BF182,0)+IF($G$184=$G$212,BF184,0)+IF($G$186=$G$212,BF186,0)+IF($G$188=$G$212,BF188,0)+IF($G$190=$G$212,BF190,0)+IF($G$192=$G$212,BF192,0)</f>
        <v>0</v>
      </c>
      <c r="BG212" s="111"/>
      <c r="BH212" s="111"/>
      <c r="BI212" s="111"/>
      <c r="BJ212" s="111"/>
      <c r="BK212" s="111"/>
      <c r="BL212" s="103">
        <f>IF($G$10=$G$212,BL10,0)+IF($G$12=$G$212,BL12,0)+IF($G$14=$G$212,BL14,0)+IF($G$16=$G$212,BL16,0)+IF($G$18=$G$212,BL18,0)+IF($G$20=$G$212,BL20,0)+IF($G$22=$G$212,BL22,0)+IF($G$24=$G$212,BL24,0)+IF($G$26=$G$212,BL26,0)+IF($G$28=$G$212,BL28,0)+IF($G$30=$G$212,BL30,0)+IF($G$32=$G$212,BL32,0)+IF($G$34=$G$212,BL34,0)+IF($G$36=$G$212,BL36,0)+IF($G$38=$G$212,BL38,0)+IF($G$40=$G$212,BL40,0)+IF($G$42=$G$212,BL42,0)+IF($G$44=$G$212,BL44,0)+IF($G$46=$G$212,BL46,0)+IF($G$48=$G$212,BL48,0)+IF($G$50=$G$212,BL50,0)+IF($G$52=$G$212,BL52,0)+IF($G$54=$G$212,BL54,0)+IF($G$56=$G$212,BL56,0)+IF($G$58=$G$212,BL58,0)+IF($G$60=$G$212,BL60,0)+IF($G$62=$G$212,BL62,0)+IF($G$64=$G$212,BL64,0)+IF($G$66=$G$212,BL66,0)+IF($G$68=$G$212,BL68,0)+IF($G$70=$G$212,BL70,0)+IF($G$72=$G$212,BL72,0)+IF($G$74=$G$212,BL74,0)+IF($G$76=$G$212,BL76,0)+IF($G$78=$G$212,BL78,0)+IF($G$80=$G$212,BL80,0)+IF($G$82=$G$212,BL82,0)+IF($G$84=$G$212,BL84,0)+IF($G$86=$G$212,BL86,0)+IF($G$88=$G$212,BL88,0)+IF($G$90=$G$212,BL90,0)+IF($G$92=$G$212,BL92,0)+IF($G$94=$G$212,BL94,0)+IF($G$96=$G$212,BL96,0)+IF($G$98=$G$212,BL98,0)+IF($G$100=$G$212,BL100,0)+IF($G$102=$G$212,BL102,0)+IF($G$104=$G$212,BL104,0)+IF($G$106=$G$212,BL106,0)+IF($G$108=$G$212,BL108,0)+IF($G$110=$G$212,BL110,0)+IF($G$112=$G$212,BL112,0)+IF($G$114=$G$212,BL114,0)+IF($G$116=$G$212,BL116,0)+IF($G$118=$G$212,BL118,0)+IF($G$120=$G$212,BL120,0)+IF($G$122=$G$212,BL122,0)+IF($G$124=$G$212,BL124,0)+IF($G$126=$G$212,BL126,0)+IF($G$128=$G$212,BL128,0)+IF($G$130=$G$212,BL130,0)+IF($G$132=$G$212,BL132,0)+IF($G$134=$G$212,BL134,0)+IF($G$136=$G$212,BL136,0)+IF($G$138=$G$212,BL138,0)+IF($G$140=$G$212,BL140,0)+IF($G$142=$G$212,BL142,0)+IF($G$144=$G$212,BL144,0)+IF($G$146=$G$212,BL146,0)+IF($G$148=$G$212,BL148,0)+IF($G$150=$G$212,BL150,0)+IF($G$152=$G$212,BL152,0)+IF($G$154=$G$212,BL154,0)+IF($G$156=$G$212,BL156,0)+IF($G$158=$G$212,BL158,0)+IF($G$160=$G$212,BL160,0)+IF($G$162=$G$212,BL162,0)+IF($G$164=$G$212,BL164,0)+IF($G$166=$G$212,BL166,0)+IF($G$168=$G$212,BL168,0)+IF($G$170=$G$212,BL170,0)+IF($G$172=$G$212,BL172,0)+IF($G$174=$G$212,BL174,0)+IF($G$176=$G$212,BL176,0)+IF($G$178=$G$212,BL178,0)+IF($G$180=$G$212,BL180,0)+IF($G$182=$G$212,BL182,0)+IF($G$184=$G$212,BL184,0)+IF($G$186=$G$212,BL186,0)+IF($G$188=$G$212,BL188,0)+IF($G$190=$G$212,BL190,0)+IF($G$192=$G$212,BL192,0)</f>
        <v>0</v>
      </c>
      <c r="BM212" s="111"/>
      <c r="BN212" s="111"/>
      <c r="BO212" s="111"/>
      <c r="BP212" s="111"/>
      <c r="BQ212" s="111"/>
      <c r="BR212" s="103">
        <f>IF($G$10=$G$212,BR10,0)+IF($G$12=$G$212,BR12,0)+IF($G$14=$G$212,BR14,0)+IF($G$16=$G$212,BR16,0)+IF($G$18=$G$212,BR18,0)+IF($G$20=$G$212,BR20,0)+IF($G$22=$G$212,BR22,0)+IF($G$24=$G$212,BR24,0)+IF($G$26=$G$212,BR26,0)+IF($G$28=$G$212,BR28,0)+IF($G$30=$G$212,BR30,0)+IF($G$32=$G$212,BR32,0)+IF($G$34=$G$212,BR34,0)+IF($G$36=$G$212,BR36,0)+IF($G$38=$G$212,BR38,0)+IF($G$40=$G$212,BR40,0)+IF($G$42=$G$212,BR42,0)+IF($G$44=$G$212,BR44,0)+IF($G$46=$G$212,BR46,0)+IF($G$48=$G$212,BR48,0)+IF($G$50=$G$212,BR50,0)+IF($G$52=$G$212,BR52,0)+IF($G$54=$G$212,BR54,0)+IF($G$56=$G$212,BR56,0)+IF($G$58=$G$212,BR58,0)+IF($G$60=$G$212,BR60,0)+IF($G$62=$G$212,BR62,0)+IF($G$64=$G$212,BR64,0)+IF($G$66=$G$212,BR66,0)+IF($G$68=$G$212,BR68,0)+IF($G$70=$G$212,BR70,0)+IF($G$72=$G$212,BR72,0)+IF($G$74=$G$212,BR74,0)+IF($G$76=$G$212,BR76,0)+IF($G$78=$G$212,BR78,0)+IF($G$80=$G$212,BR80,0)+IF($G$82=$G$212,BR82,0)+IF($G$84=$G$212,BR84,0)+IF($G$86=$G$212,BR86,0)+IF($G$88=$G$212,BR88,0)+IF($G$90=$G$212,BR90,0)+IF($G$92=$G$212,BR92,0)+IF($G$94=$G$212,BR94,0)+IF($G$96=$G$212,BR96,0)+IF($G$98=$G$212,BR98,0)+IF($G$100=$G$212,BR100,0)+IF($G$102=$G$212,BR102,0)+IF($G$104=$G$212,BR104,0)+IF($G$106=$G$212,BR106,0)+IF($G$108=$G$212,BR108,0)+IF($G$110=$G$212,BR110,0)+IF($G$112=$G$212,BR112,0)+IF($G$114=$G$212,BR114,0)+IF($G$116=$G$212,BR116,0)+IF($G$118=$G$212,BR118,0)+IF($G$120=$G$212,BR120,0)+IF($G$122=$G$212,BR122,0)+IF($G$124=$G$212,BR124,0)+IF($G$126=$G$212,BR126,0)+IF($G$128=$G$212,BR128,0)+IF($G$130=$G$212,BR130,0)+IF($G$132=$G$212,BR132,0)+IF($G$134=$G$212,BR134,0)+IF($G$136=$G$212,BR136,0)+IF($G$138=$G$212,BR138,0)+IF($G$140=$G$212,BR140,0)+IF($G$142=$G$212,BR142,0)+IF($G$144=$G$212,BR144,0)+IF($G$146=$G$212,BR146,0)+IF($G$148=$G$212,BR148,0)+IF($G$150=$G$212,BR150,0)+IF($G$152=$G$212,BR152,0)+IF($G$154=$G$212,BR154,0)+IF($G$156=$G$212,BR156,0)+IF($G$158=$G$212,BR158,0)+IF($G$160=$G$212,BR160,0)+IF($G$162=$G$212,BR162,0)+IF($G$164=$G$212,BR164,0)+IF($G$166=$G$212,BR166,0)+IF($G$168=$G$212,BR168,0)+IF($G$170=$G$212,BR170,0)+IF($G$172=$G$212,BR172,0)+IF($G$174=$G$212,BR174,0)+IF($G$176=$G$212,BR176,0)+IF($G$178=$G$212,BR178,0)+IF($G$180=$G$212,BR180,0)+IF($G$182=$G$212,BR182,0)+IF($G$184=$G$212,BR184,0)+IF($G$186=$G$212,BR186,0)+IF($G$188=$G$212,BR188,0)+IF($G$190=$G$212,BR190,0)+IF($G$192=$G$212,BR192,0)</f>
        <v>0</v>
      </c>
      <c r="BS212" s="111"/>
      <c r="BT212" s="111"/>
      <c r="BU212" s="111"/>
      <c r="BV212" s="111"/>
      <c r="BW212" s="111"/>
      <c r="BX212" s="103">
        <f>IF($G$10=$G$212,BX10,0)+IF($G$12=$G$212,BX12,0)+IF($G$14=$G$212,BX14,0)+IF($G$16=$G$212,BX16,0)+IF($G$18=$G$212,BX18,0)+IF($G$20=$G$212,BX20,0)+IF($G$22=$G$212,BX22,0)+IF($G$24=$G$212,BX24,0)+IF($G$26=$G$212,BX26,0)+IF($G$28=$G$212,BX28,0)+IF($G$30=$G$212,BX30,0)+IF($G$32=$G$212,BX32,0)+IF($G$34=$G$212,BX34,0)+IF($G$36=$G$212,BX36,0)+IF($G$38=$G$212,BX38,0)+IF($G$40=$G$212,BX40,0)+IF($G$42=$G$212,BX42,0)+IF($G$44=$G$212,BX44,0)+IF($G$46=$G$212,BX46,0)+IF($G$48=$G$212,BX48,0)+IF($G$50=$G$212,BX50,0)+IF($G$52=$G$212,BX52,0)+IF($G$54=$G$212,BX54,0)+IF($G$56=$G$212,BX56,0)+IF($G$58=$G$212,BX58,0)+IF($G$60=$G$212,BX60,0)+IF($G$62=$G$212,BX62,0)+IF($G$64=$G$212,BX64,0)+IF($G$66=$G$212,BX66,0)+IF($G$68=$G$212,BX68,0)+IF($G$70=$G$212,BX70,0)+IF($G$72=$G$212,BX72,0)+IF($G$74=$G$212,BX74,0)+IF($G$76=$G$212,BX76,0)+IF($G$78=$G$212,BX78,0)+IF($G$80=$G$212,BX80,0)+IF($G$82=$G$212,BX82,0)+IF($G$84=$G$212,BX84,0)+IF($G$86=$G$212,BX86,0)+IF($G$88=$G$212,BX88,0)+IF($G$90=$G$212,BX90,0)+IF($G$92=$G$212,BX92,0)+IF($G$94=$G$212,BX94,0)+IF($G$96=$G$212,BX96,0)+IF($G$98=$G$212,BX98,0)+IF($G$100=$G$212,BX100,0)+IF($G$102=$G$212,BX102,0)+IF($G$104=$G$212,BX104,0)+IF($G$106=$G$212,BX106,0)+IF($G$108=$G$212,BX108,0)+IF($G$110=$G$212,BX110,0)+IF($G$112=$G$212,BX112,0)+IF($G$114=$G$212,BX114,0)+IF($G$116=$G$212,BX116,0)+IF($G$118=$G$212,BX118,0)+IF($G$120=$G$212,BX120,0)+IF($G$122=$G$212,BX122,0)+IF($G$124=$G$212,BX124,0)+IF($G$126=$G$212,BX126,0)+IF($G$128=$G$212,BX128,0)+IF($G$130=$G$212,BX130,0)+IF($G$132=$G$212,BX132,0)+IF($G$134=$G$212,BX134,0)+IF($G$136=$G$212,BX136,0)+IF($G$138=$G$212,BX138,0)+IF($G$140=$G$212,BX140,0)+IF($G$142=$G$212,BX142,0)+IF($G$144=$G$212,BX144,0)+IF($G$146=$G$212,BX146,0)+IF($G$148=$G$212,BX148,0)+IF($G$150=$G$212,BX150,0)+IF($G$152=$G$212,BX152,0)+IF($G$154=$G$212,BX154,0)+IF($G$156=$G$212,BX156,0)+IF($G$158=$G$212,BX158,0)+IF($G$160=$G$212,BX160,0)+IF($G$162=$G$212,BX162,0)+IF($G$164=$G$212,BX164,0)+IF($G$166=$G$212,BX166,0)+IF($G$168=$G$212,BX168,0)+IF($G$170=$G$212,BX170,0)+IF($G$172=$G$212,BX172,0)+IF($G$174=$G$212,BX174,0)+IF($G$176=$G$212,BX176,0)+IF($G$178=$G$212,BX178,0)+IF($G$180=$G$212,BX180,0)+IF($G$182=$G$212,BX182,0)+IF($G$184=$G$212,BX184,0)+IF($G$186=$G$212,BX186,0)+IF($G$188=$G$212,BX188,0)+IF($G$190=$G$212,BX190,0)+IF($G$192=$G$212,BX192,0)</f>
        <v>0</v>
      </c>
      <c r="BY212" s="111"/>
      <c r="BZ212" s="111"/>
      <c r="CA212" s="111"/>
      <c r="CB212" s="111"/>
      <c r="CC212" s="112"/>
      <c r="CD212" s="106">
        <f>IF($G$10=$G$212,CD10,0)+IF($G$12=$G$212,CD12,0)+IF($G$14=$G$212,CD14,0)+IF($G$16=$G$212,CD16,0)+IF($G$18=$G$212,CD18,0)+IF($G$20=$G$212,CD20,0)+IF($G$22=$G$212,CD22,0)+IF($G$24=$G$212,CD24,0)+IF($G$26=$G$212,CD26,0)+IF($G$28=$G$212,CD28,0)+IF($G$30=$G$212,CD30,0)+IF($G$32=$G$212,CD32,0)+IF($G$34=$G$212,CD34,0)+IF($G$36=$G$212,CD36,0)+IF($G$38=$G$212,CD38,0)+IF($G$40=$G$212,CD40,0)+IF($G$42=$G$212,CD42,0)+IF($G$44=$G$212,CD44,0)+IF($G$46=$G$212,CD46,0)+IF($G$48=$G$212,CD48,0)+IF($G$50=$G$212,CD50,0)+IF($G$52=$G$212,CD52,0)+IF($G$54=$G$212,CD54,0)+IF($G$56=$G$212,CD56,0)+IF($G$58=$G$212,CD58,0)+IF($G$60=$G$212,CD60,0)+IF($G$62=$G$212,CD62,0)+IF($G$64=$G$212,CD64,0)+IF($G$66=$G$212,CD66,0)+IF($G$68=$G$212,CD68,0)+IF($G$70=$G$212,CD70,0)+IF($G$72=$G$212,CD72,0)+IF($G$74=$G$212,CD74,0)+IF($G$76=$G$212,CD76,0)+IF($G$78=$G$212,CD78,0)+IF($G$80=$G$212,CD80,0)+IF($G$82=$G$212,CD82,0)+IF($G$84=$G$212,CD84,0)+IF($G$86=$G$212,CD86,0)+IF($G$88=$G$212,CD88,0)+IF($G$90=$G$212,CD90,0)+IF($G$92=$G$212,CD92,0)+IF($G$94=$G$212,CD94,0)+IF($G$96=$G$212,CD96,0)+IF($G$98=$G$212,CD98,0)+IF($G$100=$G$212,CD100,0)+IF($G$102=$G$212,CD102,0)+IF($G$104=$G$212,CD104,0)+IF($G$106=$G$212,CD106,0)+IF($G$108=$G$212,CD108,0)+IF($G$110=$G$212,CD110,0)+IF($G$112=$G$212,CD112,0)+IF($G$114=$G$212,CD114,0)+IF($G$116=$G$212,CD116,0)+IF($G$118=$G$212,CD118,0)+IF($G$120=$G$212,CD120,0)+IF($G$122=$G$212,CD122,0)+IF($G$124=$G$212,CD124,0)+IF($G$126=$G$212,CD126,0)+IF($G$128=$G$212,CD128,0)+IF($G$130=$G$212,CD130,0)+IF($G$132=$G$212,CD132,0)+IF($G$134=$G$212,CD134,0)+IF($G$136=$G$212,CD136,0)+IF($G$138=$G$212,CD138,0)+IF($G$140=$G$212,CD140,0)+IF($G$142=$G$212,CD142,0)+IF($G$144=$G$212,CD144,0)+IF($G$146=$G$212,CD146,0)+IF($G$148=$G$212,CD148,0)+IF($G$150=$G$212,CD150,0)+IF($G$152=$G$212,CD152,0)+IF($G$154=$G$212,CD154,0)+IF($G$156=$G$212,CD156,0)+IF($G$158=$G$212,CD158,0)+IF($G$160=$G$212,CD160,0)+IF($G$162=$G$212,CD162,0)+IF($G$164=$G$212,CD164,0)+IF($G$166=$G$212,CD166,0)+IF($G$168=$G$212,CD168,0)+IF($G$170=$G$212,CD170,0)+IF($G$172=$G$212,CD172,0)+IF($G$174=$G$212,CD174,0)+IF($G$176=$G$212,CD176,0)+IF($G$178=$G$212,CD178,0)+IF($G$180=$G$212,CD180,0)+IF($G$182=$G$212,CD182,0)+IF($G$184=$G$212,CD184,0)+IF($G$186=$G$212,CD186,0)+IF($G$188=$G$212,CD188,0)+IF($G$190=$G$212,CD190,0)+IF($G$192=$G$212,CD192,0)</f>
        <v>0</v>
      </c>
      <c r="CE212" s="112"/>
      <c r="CF212" s="17"/>
      <c r="CG212" s="18"/>
      <c r="CH212" s="18"/>
    </row>
    <row r="213" spans="1:86" ht="16.149999999999999" hidden="1" customHeight="1" outlineLevel="1" thickBot="1" x14ac:dyDescent="0.35">
      <c r="A213" s="67"/>
      <c r="B213" s="509"/>
      <c r="C213" s="476"/>
      <c r="D213" s="477"/>
      <c r="E213" s="477"/>
      <c r="F213" s="478"/>
      <c r="G213" s="480"/>
      <c r="H213" s="99">
        <f>IF(G11=$G$212,H11,0)+IF(G13=$G$212,H13,0)+IF(G15=$G$212,H15,0)+IF(G17=$G$212,H17,0)+IF(G19=$G$212,H19,0)+IF(G21=$G$212,H21,0)+IF(G23=$G$212,H23,0)+IF(G25=$G$212,H25,0)+IF(G27=$G$212,H27,0)+IF(G29=$G$212,H29,0)+IF(G31=$G$212,H31,0)+IF(G33=$G$212,H33,0)+IF(G35=$G$212,H35,0)+IF(G37=$G$212,H37,0)+IF(G39=$G$212,H39,0)+IF(G41=$G$212,H41,0)+IF(G43=$G$212,H43,0)+IF(G45=$G$212,H45,0)+IF(G47=$G$212,H47,0)+IF(G49=$G$212,H49,0)+IF(G51=$G$212,H51,0)+IF(G53=$G$212,H53,0)+IF(G55=$G$212,H55,0)+IF(G57=$G$212,H57,0)+IF(G59=$G$212,H59,0)+IF(G61=$G$212,H61,0)+IF(G63=$G$212,H63,0)+IF(G65=$G$212,H65,0)+IF(G67=$G$212,H67,0)+IF(G69=$G$212,H69,0)+IF(G71=$G$212,H71,0)+IF(G73=$G$212,H73,0)+IF(G75=$G$212,H75,0)+IF(G77=$G$212,H77,0)+IF(G79=$G$212,H79,0)+IF(G81=$G$212,H81,0)+IF(G83=$G$212,H83,0)+IF(G85=$G$212,H85,0)+IF(G87=$G$212,H87,0)+IF(G89=$G$212,H89,0)+IF(G91=$G$212,H91,0)+IF(G93=$G$212,H93,0)+IF(G95=$G$212,H95,0)+IF(G97=$G$212,H97,0)+IF(G99=$G$212,H99,0)+IF(G101=$G$212,H101,0)+IF(G103=$G$212,H103,0)+IF(G105=$G$212,H105,0)+IF(G107=$G$212,H107,0)+IF(G109=$G$212,H109,0)+IF(G111=$G$212,H111,0)+IF(G113=$G$212,H113,0)+IF(G115=$G$212,H115,0)+IF(G117=$G$212,H117,0)+IF(G119=$G$212,H119,0)+IF(G121=$G$212,H121,0)+IF(G123=$G$212,H123,0)+IF(G125=$G$212,H125,0)+IF(G127=$G$212,H127,0)+IF(G129=$G$212,H129,0)+IF(G131=$G$212,H131,0)+IF(G133=$G$212,H133,0)+IF(G135=$G$212,H135,0)+IF(G137=$G$212,H137,0)+IF(G139=$G$212,H139,0)+IF(G141=$G$212,H141,0)+IF(G143=$G$212,H143,0)+IF(G145=$G$212,H145,0)+IF(G147=$G$212,H147,0)+IF(G149=$G$212,H149,0)+IF(G151=$G$212,H151,0)+IF(G153=$G$212,H153,0)+IF(G155=$G$212,H155,0)+IF(G157=$G$212,H157,0)+IF(G159=$G$212,H159,0)+IF(G161=$G$212,H161,0)+IF(G163=$G$212,H163,0)+IF(G165=$G$212,H165,0)+IF(G167=$G$212,H167,0)+IF(G169=$G$212,H169,0)+IF(G171=$G$212,H171,0)+IF(G173=$G$212,H173,0)+IF(G175=$G$212,H175,0)+IF(G177=$G$212,H177,0)+IF(G179=$G$212,H179,0)+IF(G181=$G$212,H181,0)+IF(G183=$G$212,H183,0)+IF(G185=$G$212,H185,0)+IF(G187=$G$212,H187,0)+IF(G189=$G$212,H189,0)+IF(G191=$G$212,H191,0)+IF(G193=$G$212,H193,0)</f>
        <v>0</v>
      </c>
      <c r="I213" s="470"/>
      <c r="J213" s="478"/>
      <c r="K213" s="221"/>
      <c r="L213" s="53"/>
      <c r="M213" s="53"/>
      <c r="N213" s="511"/>
      <c r="O213" s="235">
        <f t="shared" si="117"/>
        <v>0</v>
      </c>
      <c r="P213" s="107">
        <f>IF($G$11=$G$212,P11,0)+IF($G$13=$G$212,P13,0)+IF($G$15=$G$212,P15,0)+IF($G$17=$G$212,P17,0)+IF($G$19=$G$212,P19,0)+IF($G$21=$G$212,P21,0)+IF($G$23=$G$212,P23,0)+IF($G$25=$G$212,P25,0)+IF($G$27=$G$212,P27,0)+IF($G$29=$G$212,P29,0)+IF($G$31=$G$212,P31,0)+IF($G$33=$G$212,P33,0)+IF($G$35=$G$212,P35,0)+IF($G$37=$G$212,P37,0)+IF($G$39=$G$212,P39,0)+IF($G$41=$G$212,P41,0)+IF($G$43=$G$212,P43,0)+IF($G$45=$G$212,P45,0)+IF($G$47=$G$212,P47,0)+IF($G$49=$G$212,P49,0)+IF($G$51=$G$212,P51,0)+IF($G$53=$G$212,P53,0)+IF($G$55=$G$212,P55,0)+IF($G$57=$G$212,P57,0)+IF($G$59=$G$212,P59,0)+IF($G$61=$G$212,P61,0)+IF($G$63=$G$212,P63,0)+IF($G$65=$G$212,P65,0)+IF($G$67=$G$212,P67,0)+IF($G$69=$G$212,P69,0)+IF($G$71=$G$212,P71,0)+IF($G$73=$G$212,P73,0)+IF($G$75=$G$212,P75,0)+IF($G$77=$G$212,P77,0)+IF($G$79=$G$212,P79,0)+IF($G$81=$G$212,P81,0)+IF($G$83=$G$212,P83,0)+IF($G$85=$G$212,P85,0)+IF($G$87=$G$212,P87,0)+IF($G$89=$G$212,P89,0)+IF($G$91=$G$212,P91,0)+IF($G$93=$G$212,P93,0)+IF($G$95=$G$212,P95,0)+IF($G$97=$G$212,P97,0)+IF($G$99=$G$212,P99,0)+IF($G$101=$G$212,P101,0)+IF($G$103=$G$212,P103,0)+IF($G$105=$G$212,P105,0)+IF($G$107=$G$212,P107,0)+IF($G$109=$G$212,P109,0)+IF($G$111=$G$212,P111,0)+IF($G$113=$G$212,P113,0)+IF($G$115=$G$212,P115,0)+IF($G$117=$G$212,P117,0)+IF($G$119=$G$212,P119,0)+IF($G$121=$G$212,P121,0)+IF($G$123=$G$212,P123,0)+IF($G$125=$G$212,P125,0)+IF($G$127=$G$212,P127,0)+IF($G$129=$G$212,P129,0)+IF($G$131=$G$212,P131,0)+IF($G$133=$G$212,P133,0)+IF($G$135=$G$212,P135,0)+IF($G$137=$G$212,P137,0)+IF($G$139=$G$212,P139,0)+IF($G$141=$G$212,P141,0)+IF($G$143=$G$212,P143,0)+IF($G$145=$G$212,P145,0)+IF($G$147=$G$212,P147,0)+IF($G$149=$G$212,P149,0)+IF($G$151=$G$212,P151,0)+IF($G$153=$G$212,P153,0)+IF($G$155=$G$212,P155,0)+IF($G$157=$G$212,P157,0)+IF($G$159=$G$212,P159,0)+IF($G$161=$G$212,P161,0)+IF($G$163=$G$212,P163,0)+IF($G$165=$G$212,P165,0)+IF($G$167=$G$212,P167,0)+IF($G$169=$G$212,P169,0)+IF($G$171=$G$212,P171,0)+IF($G$173=$G$212,P173,0)+IF($G$175=$G$212,P175,0)+IF($G$177=$G$212,P177,0)+IF($G$179=$G$212,P179,0)+IF($G$181=$G$212,P181,0)+IF($G$183=$G$212,P183,0)+IF($G$185=$G$212,P185,0)+IF($G$187=$G$212,P187,0)+IF($G$189=$G$212,P189,0)+IF($G$191=$G$212,P191,0)+IF($G$193=$G$212,P193,0)</f>
        <v>0</v>
      </c>
      <c r="Q213" s="111"/>
      <c r="R213" s="111"/>
      <c r="S213" s="111"/>
      <c r="T213" s="111"/>
      <c r="U213" s="111"/>
      <c r="V213" s="107">
        <f>IF($G$11=$G$212,V11,0)+IF($G$13=$G$212,V13,0)+IF($G$15=$G$212,V15,0)+IF($G$17=$G$212,V17,0)+IF($G$19=$G$212,V19,0)+IF($G$21=$G$212,V21,0)+IF($G$23=$G$212,V23,0)+IF($G$25=$G$212,V25,0)+IF($G$27=$G$212,V27,0)+IF($G$29=$G$212,V29,0)+IF($G$31=$G$212,V31,0)+IF($G$33=$G$212,V33,0)+IF($G$35=$G$212,V35,0)+IF($G$37=$G$212,V37,0)+IF($G$39=$G$212,V39,0)+IF($G$41=$G$212,V41,0)+IF($G$43=$G$212,V43,0)+IF($G$45=$G$212,V45,0)+IF($G$47=$G$212,V47,0)+IF($G$49=$G$212,V49,0)+IF($G$51=$G$212,V51,0)+IF($G$53=$G$212,V53,0)+IF($G$55=$G$212,V55,0)+IF($G$57=$G$212,V57,0)+IF($G$59=$G$212,V59,0)+IF($G$61=$G$212,V61,0)+IF($G$63=$G$212,V63,0)+IF($G$65=$G$212,V65,0)+IF($G$67=$G$212,V67,0)+IF($G$69=$G$212,V69,0)+IF($G$71=$G$212,V71,0)+IF($G$73=$G$212,V73,0)+IF($G$75=$G$212,V75,0)+IF($G$77=$G$212,V77,0)+IF($G$79=$G$212,V79,0)+IF($G$81=$G$212,V81,0)+IF($G$83=$G$212,V83,0)+IF($G$85=$G$212,V85,0)+IF($G$87=$G$212,V87,0)+IF($G$89=$G$212,V89,0)+IF($G$91=$G$212,V91,0)+IF($G$93=$G$212,V93,0)+IF($G$95=$G$212,V95,0)+IF($G$97=$G$212,V97,0)+IF($G$99=$G$212,V99,0)+IF($G$101=$G$212,V101,0)+IF($G$103=$G$212,V103,0)+IF($G$105=$G$212,V105,0)+IF($G$107=$G$212,V107,0)+IF($G$109=$G$212,V109,0)+IF($G$111=$G$212,V111,0)+IF($G$113=$G$212,V113,0)+IF($G$115=$G$212,V115,0)+IF($G$117=$G$212,V117,0)+IF($G$119=$G$212,V119,0)+IF($G$121=$G$212,V121,0)+IF($G$123=$G$212,V123,0)+IF($G$125=$G$212,V125,0)+IF($G$127=$G$212,V127,0)+IF($G$129=$G$212,V129,0)+IF($G$131=$G$212,V131,0)+IF($G$133=$G$212,V133,0)+IF($G$135=$G$212,V135,0)+IF($G$137=$G$212,V137,0)+IF($G$139=$G$212,V139,0)+IF($G$141=$G$212,V141,0)+IF($G$143=$G$212,V143,0)+IF($G$145=$G$212,V145,0)+IF($G$147=$G$212,V147,0)+IF($G$149=$G$212,V149,0)+IF($G$151=$G$212,V151,0)+IF($G$153=$G$212,V153,0)+IF($G$155=$G$212,V155,0)+IF($G$157=$G$212,V157,0)+IF($G$159=$G$212,V159,0)+IF($G$161=$G$212,V161,0)+IF($G$163=$G$212,V163,0)+IF($G$165=$G$212,V165,0)+IF($G$167=$G$212,V167,0)+IF($G$169=$G$212,V169,0)+IF($G$171=$G$212,V171,0)+IF($G$173=$G$212,V173,0)+IF($G$175=$G$212,V175,0)+IF($G$177=$G$212,V177,0)+IF($G$179=$G$212,V179,0)+IF($G$181=$G$212,V181,0)+IF($G$183=$G$212,V183,0)+IF($G$185=$G$212,V185,0)+IF($G$187=$G$212,V187,0)+IF($G$189=$G$212,V189,0)+IF($G$191=$G$212,V191,0)+IF($G$193=$G$212,V193,0)</f>
        <v>0</v>
      </c>
      <c r="W213" s="111"/>
      <c r="X213" s="111"/>
      <c r="Y213" s="111"/>
      <c r="Z213" s="111"/>
      <c r="AA213" s="111"/>
      <c r="AB213" s="107">
        <f>IF($G$11=$G$212,AB11,0)+IF($G$13=$G$212,AB13,0)+IF($G$15=$G$212,AB15,0)+IF($G$17=$G$212,AB17,0)+IF($G$19=$G$212,AB19,0)+IF($G$21=$G$212,AB21,0)+IF($G$23=$G$212,AB23,0)+IF($G$25=$G$212,AB25,0)+IF($G$27=$G$212,AB27,0)+IF($G$29=$G$212,AB29,0)+IF($G$31=$G$212,AB31,0)+IF($G$33=$G$212,AB33,0)+IF($G$35=$G$212,AB35,0)+IF($G$37=$G$212,AB37,0)+IF($G$39=$G$212,AB39,0)+IF($G$41=$G$212,AB41,0)+IF($G$43=$G$212,AB43,0)+IF($G$45=$G$212,AB45,0)+IF($G$47=$G$212,AB47,0)+IF($G$49=$G$212,AB49,0)+IF($G$51=$G$212,AB51,0)+IF($G$53=$G$212,AB53,0)+IF($G$55=$G$212,AB55,0)+IF($G$57=$G$212,AB57,0)+IF($G$59=$G$212,AB59,0)+IF($G$61=$G$212,AB61,0)+IF($G$63=$G$212,AB63,0)+IF($G$65=$G$212,AB65,0)+IF($G$67=$G$212,AB67,0)+IF($G$69=$G$212,AB69,0)+IF($G$71=$G$212,AB71,0)+IF($G$73=$G$212,AB73,0)+IF($G$75=$G$212,AB75,0)+IF($G$77=$G$212,AB77,0)+IF($G$79=$G$212,AB79,0)+IF($G$81=$G$212,AB81,0)+IF($G$83=$G$212,AB83,0)+IF($G$85=$G$212,AB85,0)+IF($G$87=$G$212,AB87,0)+IF($G$89=$G$212,AB89,0)+IF($G$91=$G$212,AB91,0)+IF($G$93=$G$212,AB93,0)+IF($G$95=$G$212,AB95,0)+IF($G$97=$G$212,AB97,0)+IF($G$99=$G$212,AB99,0)+IF($G$101=$G$212,AB101,0)+IF($G$103=$G$212,AB103,0)+IF($G$105=$G$212,AB105,0)+IF($G$107=$G$212,AB107,0)+IF($G$109=$G$212,AB109,0)+IF($G$111=$G$212,AB111,0)+IF($G$113=$G$212,AB113,0)+IF($G$115=$G$212,AB115,0)+IF($G$117=$G$212,AB117,0)+IF($G$119=$G$212,AB119,0)+IF($G$121=$G$212,AB121,0)+IF($G$123=$G$212,AB123,0)+IF($G$125=$G$212,AB125,0)+IF($G$127=$G$212,AB127,0)+IF($G$129=$G$212,AB129,0)+IF($G$131=$G$212,AB131,0)+IF($G$133=$G$212,AB133,0)+IF($G$135=$G$212,AB135,0)+IF($G$137=$G$212,AB137,0)+IF($G$139=$G$212,AB139,0)+IF($G$141=$G$212,AB141,0)+IF($G$143=$G$212,AB143,0)+IF($G$145=$G$212,AB145,0)+IF($G$147=$G$212,AB147,0)+IF($G$149=$G$212,AB149,0)+IF($G$151=$G$212,AB151,0)+IF($G$153=$G$212,AB153,0)+IF($G$155=$G$212,AB155,0)+IF($G$157=$G$212,AB157,0)+IF($G$159=$G$212,AB159,0)+IF($G$161=$G$212,AB161,0)+IF($G$163=$G$212,AB163,0)+IF($G$165=$G$212,AB165,0)+IF($G$167=$G$212,AB167,0)+IF($G$169=$G$212,AB169,0)+IF($G$171=$G$212,AB171,0)+IF($G$173=$G$212,AB173,0)+IF($G$175=$G$212,AB175,0)+IF($G$177=$G$212,AB177,0)+IF($G$179=$G$212,AB179,0)+IF($G$181=$G$212,AB181,0)+IF($G$183=$G$212,AB183,0)+IF($G$185=$G$212,AB185,0)+IF($G$187=$G$212,AB187,0)+IF($G$189=$G$212,AB189,0)+IF($G$191=$G$212,AB191,0)+IF($G$193=$G$212,AB193,0)</f>
        <v>0</v>
      </c>
      <c r="AC213" s="111"/>
      <c r="AD213" s="111"/>
      <c r="AE213" s="111"/>
      <c r="AF213" s="111"/>
      <c r="AG213" s="111"/>
      <c r="AH213" s="107">
        <f>IF($G$11=$G$212,AH11,0)+IF($G$13=$G$212,AH13,0)+IF($G$15=$G$212,AH15,0)+IF($G$17=$G$212,AH17,0)+IF($G$19=$G$212,AH19,0)+IF($G$21=$G$212,AH21,0)+IF($G$23=$G$212,AH23,0)+IF($G$25=$G$212,AH25,0)+IF($G$27=$G$212,AH27,0)+IF($G$29=$G$212,AH29,0)+IF($G$31=$G$212,AH31,0)+IF($G$33=$G$212,AH33,0)+IF($G$35=$G$212,AH35,0)+IF($G$37=$G$212,AH37,0)+IF($G$39=$G$212,AH39,0)+IF($G$41=$G$212,AH41,0)+IF($G$43=$G$212,AH43,0)+IF($G$45=$G$212,AH45,0)+IF($G$47=$G$212,AH47,0)+IF($G$49=$G$212,AH49,0)+IF($G$51=$G$212,AH51,0)+IF($G$53=$G$212,AH53,0)+IF($G$55=$G$212,AH55,0)+IF($G$57=$G$212,AH57,0)+IF($G$59=$G$212,AH59,0)+IF($G$61=$G$212,AH61,0)+IF($G$63=$G$212,AH63,0)+IF($G$65=$G$212,AH65,0)+IF($G$67=$G$212,AH67,0)+IF($G$69=$G$212,AH69,0)+IF($G$71=$G$212,AH71,0)+IF($G$73=$G$212,AH73,0)+IF($G$75=$G$212,AH75,0)+IF($G$77=$G$212,AH77,0)+IF($G$79=$G$212,AH79,0)+IF($G$81=$G$212,AH81,0)+IF($G$83=$G$212,AH83,0)+IF($G$85=$G$212,AH85,0)+IF($G$87=$G$212,AH87,0)+IF($G$89=$G$212,AH89,0)+IF($G$91=$G$212,AH91,0)+IF($G$93=$G$212,AH93,0)+IF($G$95=$G$212,AH95,0)+IF($G$97=$G$212,AH97,0)+IF($G$99=$G$212,AH99,0)+IF($G$101=$G$212,AH101,0)+IF($G$103=$G$212,AH103,0)+IF($G$105=$G$212,AH105,0)+IF($G$107=$G$212,AH107,0)+IF($G$109=$G$212,AH109,0)+IF($G$111=$G$212,AH111,0)+IF($G$113=$G$212,AH113,0)+IF($G$115=$G$212,AH115,0)+IF($G$117=$G$212,AH117,0)+IF($G$119=$G$212,AH119,0)+IF($G$121=$G$212,AH121,0)+IF($G$123=$G$212,AH123,0)+IF($G$125=$G$212,AH125,0)+IF($G$127=$G$212,AH127,0)+IF($G$129=$G$212,AH129,0)+IF($G$131=$G$212,AH131,0)+IF($G$133=$G$212,AH133,0)+IF($G$135=$G$212,AH135,0)+IF($G$137=$G$212,AH137,0)+IF($G$139=$G$212,AH139,0)+IF($G$141=$G$212,AH141,0)+IF($G$143=$G$212,AH143,0)+IF($G$145=$G$212,AH145,0)+IF($G$147=$G$212,AH147,0)+IF($G$149=$G$212,AH149,0)+IF($G$151=$G$212,AH151,0)+IF($G$153=$G$212,AH153,0)+IF($G$155=$G$212,AH155,0)+IF($G$157=$G$212,AH157,0)+IF($G$159=$G$212,AH159,0)+IF($G$161=$G$212,AH161,0)+IF($G$163=$G$212,AH163,0)+IF($G$165=$G$212,AH165,0)+IF($G$167=$G$212,AH167,0)+IF($G$169=$G$212,AH169,0)+IF($G$171=$G$212,AH171,0)+IF($G$173=$G$212,AH173,0)+IF($G$175=$G$212,AH175,0)+IF($G$177=$G$212,AH177,0)+IF($G$179=$G$212,AH179,0)+IF($G$181=$G$212,AH181,0)+IF($G$183=$G$212,AH183,0)+IF($G$185=$G$212,AH185,0)+IF($G$187=$G$212,AH187,0)+IF($G$189=$G$212,AH189,0)+IF($G$191=$G$212,AH191,0)+IF($G$193=$G$212,AH193,0)</f>
        <v>0</v>
      </c>
      <c r="AI213" s="111"/>
      <c r="AJ213" s="111"/>
      <c r="AK213" s="111"/>
      <c r="AL213" s="111"/>
      <c r="AM213" s="111"/>
      <c r="AN213" s="107">
        <f>IF($G$11=$G$212,AN11,0)+IF($G$13=$G$212,AN13,0)+IF($G$15=$G$212,AN15,0)+IF($G$17=$G$212,AN17,0)+IF($G$19=$G$212,AN19,0)+IF($G$21=$G$212,AN21,0)+IF($G$23=$G$212,AN23,0)+IF($G$25=$G$212,AN25,0)+IF($G$27=$G$212,AN27,0)+IF($G$29=$G$212,AN29,0)+IF($G$31=$G$212,AN31,0)+IF($G$33=$G$212,AN33,0)+IF($G$35=$G$212,AN35,0)+IF($G$37=$G$212,AN37,0)+IF($G$39=$G$212,AN39,0)+IF($G$41=$G$212,AN41,0)+IF($G$43=$G$212,AN43,0)+IF($G$45=$G$212,AN45,0)+IF($G$47=$G$212,AN47,0)+IF($G$49=$G$212,AN49,0)+IF($G$51=$G$212,AN51,0)+IF($G$53=$G$212,AN53,0)+IF($G$55=$G$212,AN55,0)+IF($G$57=$G$212,AN57,0)+IF($G$59=$G$212,AN59,0)+IF($G$61=$G$212,AN61,0)+IF($G$63=$G$212,AN63,0)+IF($G$65=$G$212,AN65,0)+IF($G$67=$G$212,AN67,0)+IF($G$69=$G$212,AN69,0)+IF($G$71=$G$212,AN71,0)+IF($G$73=$G$212,AN73,0)+IF($G$75=$G$212,AN75,0)+IF($G$77=$G$212,AN77,0)+IF($G$79=$G$212,AN79,0)+IF($G$81=$G$212,AN81,0)+IF($G$83=$G$212,AN83,0)+IF($G$85=$G$212,AN85,0)+IF($G$87=$G$212,AN87,0)+IF($G$89=$G$212,AN89,0)+IF($G$91=$G$212,AN91,0)+IF($G$93=$G$212,AN93,0)+IF($G$95=$G$212,AN95,0)+IF($G$97=$G$212,AN97,0)+IF($G$99=$G$212,AN99,0)+IF($G$101=$G$212,AN101,0)+IF($G$103=$G$212,AN103,0)+IF($G$105=$G$212,AN105,0)+IF($G$107=$G$212,AN107,0)+IF($G$109=$G$212,AN109,0)+IF($G$111=$G$212,AN111,0)+IF($G$113=$G$212,AN113,0)+IF($G$115=$G$212,AN115,0)+IF($G$117=$G$212,AN117,0)+IF($G$119=$G$212,AN119,0)+IF($G$121=$G$212,AN121,0)+IF($G$123=$G$212,AN123,0)+IF($G$125=$G$212,AN125,0)+IF($G$127=$G$212,AN127,0)+IF($G$129=$G$212,AN129,0)+IF($G$131=$G$212,AN131,0)+IF($G$133=$G$212,AN133,0)+IF($G$135=$G$212,AN135,0)+IF($G$137=$G$212,AN137,0)+IF($G$139=$G$212,AN139,0)+IF($G$141=$G$212,AN141,0)+IF($G$143=$G$212,AN143,0)+IF($G$145=$G$212,AN145,0)+IF($G$147=$G$212,AN147,0)+IF($G$149=$G$212,AN149,0)+IF($G$151=$G$212,AN151,0)+IF($G$153=$G$212,AN153,0)+IF($G$155=$G$212,AN155,0)+IF($G$157=$G$212,AN157,0)+IF($G$159=$G$212,AN159,0)+IF($G$161=$G$212,AN161,0)+IF($G$163=$G$212,AN163,0)+IF($G$165=$G$212,AN165,0)+IF($G$167=$G$212,AN167,0)+IF($G$169=$G$212,AN169,0)+IF($G$171=$G$212,AN171,0)+IF($G$173=$G$212,AN173,0)+IF($G$175=$G$212,AN175,0)+IF($G$177=$G$212,AN177,0)+IF($G$179=$G$212,AN179,0)+IF($G$181=$G$212,AN181,0)+IF($G$183=$G$212,AN183,0)+IF($G$185=$G$212,AN185,0)+IF($G$187=$G$212,AN187,0)+IF($G$189=$G$212,AN189,0)+IF($G$191=$G$212,AN191,0)+IF($G$193=$G$212,AN193,0)</f>
        <v>0</v>
      </c>
      <c r="AO213" s="111"/>
      <c r="AP213" s="111"/>
      <c r="AQ213" s="111"/>
      <c r="AR213" s="111"/>
      <c r="AS213" s="111"/>
      <c r="AT213" s="107">
        <f>IF($G$11=$G$212,AT11,0)+IF($G$13=$G$212,AT13,0)+IF($G$15=$G$212,AT15,0)+IF($G$17=$G$212,AT17,0)+IF($G$19=$G$212,AT19,0)+IF($G$21=$G$212,AT21,0)+IF($G$23=$G$212,AT23,0)+IF($G$25=$G$212,AT25,0)+IF($G$27=$G$212,AT27,0)+IF($G$29=$G$212,AT29,0)+IF($G$31=$G$212,AT31,0)+IF($G$33=$G$212,AT33,0)+IF($G$35=$G$212,AT35,0)+IF($G$37=$G$212,AT37,0)+IF($G$39=$G$212,AT39,0)+IF($G$41=$G$212,AT41,0)+IF($G$43=$G$212,AT43,0)+IF($G$45=$G$212,AT45,0)+IF($G$47=$G$212,AT47,0)+IF($G$49=$G$212,AT49,0)+IF($G$51=$G$212,AT51,0)+IF($G$53=$G$212,AT53,0)+IF($G$55=$G$212,AT55,0)+IF($G$57=$G$212,AT57,0)+IF($G$59=$G$212,AT59,0)+IF($G$61=$G$212,AT61,0)+IF($G$63=$G$212,AT63,0)+IF($G$65=$G$212,AT65,0)+IF($G$67=$G$212,AT67,0)+IF($G$69=$G$212,AT69,0)+IF($G$71=$G$212,AT71,0)+IF($G$73=$G$212,AT73,0)+IF($G$75=$G$212,AT75,0)+IF($G$77=$G$212,AT77,0)+IF($G$79=$G$212,AT79,0)+IF($G$81=$G$212,AT81,0)+IF($G$83=$G$212,AT83,0)+IF($G$85=$G$212,AT85,0)+IF($G$87=$G$212,AT87,0)+IF($G$89=$G$212,AT89,0)+IF($G$91=$G$212,AT91,0)+IF($G$93=$G$212,AT93,0)+IF($G$95=$G$212,AT95,0)+IF($G$97=$G$212,AT97,0)+IF($G$99=$G$212,AT99,0)+IF($G$101=$G$212,AT101,0)+IF($G$103=$G$212,AT103,0)+IF($G$105=$G$212,AT105,0)+IF($G$107=$G$212,AT107,0)+IF($G$109=$G$212,AT109,0)+IF($G$111=$G$212,AT111,0)+IF($G$113=$G$212,AT113,0)+IF($G$115=$G$212,AT115,0)+IF($G$117=$G$212,AT117,0)+IF($G$119=$G$212,AT119,0)+IF($G$121=$G$212,AT121,0)+IF($G$123=$G$212,AT123,0)+IF($G$125=$G$212,AT125,0)+IF($G$127=$G$212,AT127,0)+IF($G$129=$G$212,AT129,0)+IF($G$131=$G$212,AT131,0)+IF($G$133=$G$212,AT133,0)+IF($G$135=$G$212,AT135,0)+IF($G$137=$G$212,AT137,0)+IF($G$139=$G$212,AT139,0)+IF($G$141=$G$212,AT141,0)+IF($G$143=$G$212,AT143,0)+IF($G$145=$G$212,AT145,0)+IF($G$147=$G$212,AT147,0)+IF($G$149=$G$212,AT149,0)+IF($G$151=$G$212,AT151,0)+IF($G$153=$G$212,AT153,0)+IF($G$155=$G$212,AT155,0)+IF($G$157=$G$212,AT157,0)+IF($G$159=$G$212,AT159,0)+IF($G$161=$G$212,AT161,0)+IF($G$163=$G$212,AT163,0)+IF($G$165=$G$212,AT165,0)+IF($G$167=$G$212,AT167,0)+IF($G$169=$G$212,AT169,0)+IF($G$171=$G$212,AT171,0)+IF($G$173=$G$212,AT173,0)+IF($G$175=$G$212,AT175,0)+IF($G$177=$G$212,AT177,0)+IF($G$179=$G$212,AT179,0)+IF($G$181=$G$212,AT181,0)+IF($G$183=$G$212,AT183,0)+IF($G$185=$G$212,AT185,0)+IF($G$187=$G$212,AT187,0)+IF($G$189=$G$212,AT189,0)+IF($G$191=$G$212,AT191,0)+IF($G$193=$G$212,AT193,0)</f>
        <v>0</v>
      </c>
      <c r="AU213" s="111"/>
      <c r="AV213" s="111"/>
      <c r="AW213" s="111"/>
      <c r="AX213" s="111"/>
      <c r="AY213" s="111"/>
      <c r="AZ213" s="107">
        <f>IF($G$11=$G$212,AZ11,0)+IF($G$13=$G$212,AZ13,0)+IF($G$15=$G$212,AZ15,0)+IF($G$17=$G$212,AZ17,0)+IF($G$19=$G$212,AZ19,0)+IF($G$21=$G$212,AZ21,0)+IF($G$23=$G$212,AZ23,0)+IF($G$25=$G$212,AZ25,0)+IF($G$27=$G$212,AZ27,0)+IF($G$29=$G$212,AZ29,0)+IF($G$31=$G$212,AZ31,0)+IF($G$33=$G$212,AZ33,0)+IF($G$35=$G$212,AZ35,0)+IF($G$37=$G$212,AZ37,0)+IF($G$39=$G$212,AZ39,0)+IF($G$41=$G$212,AZ41,0)+IF($G$43=$G$212,AZ43,0)+IF($G$45=$G$212,AZ45,0)+IF($G$47=$G$212,AZ47,0)+IF($G$49=$G$212,AZ49,0)+IF($G$51=$G$212,AZ51,0)+IF($G$53=$G$212,AZ53,0)+IF($G$55=$G$212,AZ55,0)+IF($G$57=$G$212,AZ57,0)+IF($G$59=$G$212,AZ59,0)+IF($G$61=$G$212,AZ61,0)+IF($G$63=$G$212,AZ63,0)+IF($G$65=$G$212,AZ65,0)+IF($G$67=$G$212,AZ67,0)+IF($G$69=$G$212,AZ69,0)+IF($G$71=$G$212,AZ71,0)+IF($G$73=$G$212,AZ73,0)+IF($G$75=$G$212,AZ75,0)+IF($G$77=$G$212,AZ77,0)+IF($G$79=$G$212,AZ79,0)+IF($G$81=$G$212,AZ81,0)+IF($G$83=$G$212,AZ83,0)+IF($G$85=$G$212,AZ85,0)+IF($G$87=$G$212,AZ87,0)+IF($G$89=$G$212,AZ89,0)+IF($G$91=$G$212,AZ91,0)+IF($G$93=$G$212,AZ93,0)+IF($G$95=$G$212,AZ95,0)+IF($G$97=$G$212,AZ97,0)+IF($G$99=$G$212,AZ99,0)+IF($G$101=$G$212,AZ101,0)+IF($G$103=$G$212,AZ103,0)+IF($G$105=$G$212,AZ105,0)+IF($G$107=$G$212,AZ107,0)+IF($G$109=$G$212,AZ109,0)+IF($G$111=$G$212,AZ111,0)+IF($G$113=$G$212,AZ113,0)+IF($G$115=$G$212,AZ115,0)+IF($G$117=$G$212,AZ117,0)+IF($G$119=$G$212,AZ119,0)+IF($G$121=$G$212,AZ121,0)+IF($G$123=$G$212,AZ123,0)+IF($G$125=$G$212,AZ125,0)+IF($G$127=$G$212,AZ127,0)+IF($G$129=$G$212,AZ129,0)+IF($G$131=$G$212,AZ131,0)+IF($G$133=$G$212,AZ133,0)+IF($G$135=$G$212,AZ135,0)+IF($G$137=$G$212,AZ137,0)+IF($G$139=$G$212,AZ139,0)+IF($G$141=$G$212,AZ141,0)+IF($G$143=$G$212,AZ143,0)+IF($G$145=$G$212,AZ145,0)+IF($G$147=$G$212,AZ147,0)+IF($G$149=$G$212,AZ149,0)+IF($G$151=$G$212,AZ151,0)+IF($G$153=$G$212,AZ153,0)+IF($G$155=$G$212,AZ155,0)+IF($G$157=$G$212,AZ157,0)+IF($G$159=$G$212,AZ159,0)+IF($G$161=$G$212,AZ161,0)+IF($G$163=$G$212,AZ163,0)+IF($G$165=$G$212,AZ165,0)+IF($G$167=$G$212,AZ167,0)+IF($G$169=$G$212,AZ169,0)+IF($G$171=$G$212,AZ171,0)+IF($G$173=$G$212,AZ173,0)+IF($G$175=$G$212,AZ175,0)+IF($G$177=$G$212,AZ177,0)+IF($G$179=$G$212,AZ179,0)+IF($G$181=$G$212,AZ181,0)+IF($G$183=$G$212,AZ183,0)+IF($G$185=$G$212,AZ185,0)+IF($G$187=$G$212,AZ187,0)+IF($G$189=$G$212,AZ189,0)+IF($G$191=$G$212,AZ191,0)+IF($G$193=$G$212,AZ193,0)</f>
        <v>0</v>
      </c>
      <c r="BA213" s="111"/>
      <c r="BB213" s="111"/>
      <c r="BC213" s="111"/>
      <c r="BD213" s="111"/>
      <c r="BE213" s="111"/>
      <c r="BF213" s="107">
        <f>IF($G$11=$G$212,BF11,0)+IF($G$13=$G$212,BF13,0)+IF($G$15=$G$212,BF15,0)+IF($G$17=$G$212,BF17,0)+IF($G$19=$G$212,BF19,0)+IF($G$21=$G$212,BF21,0)+IF($G$23=$G$212,BF23,0)+IF($G$25=$G$212,BF25,0)+IF($G$27=$G$212,BF27,0)+IF($G$29=$G$212,BF29,0)+IF($G$31=$G$212,BF31,0)+IF($G$33=$G$212,BF33,0)+IF($G$35=$G$212,BF35,0)+IF($G$37=$G$212,BF37,0)+IF($G$39=$G$212,BF39,0)+IF($G$41=$G$212,BF41,0)+IF($G$43=$G$212,BF43,0)+IF($G$45=$G$212,BF45,0)+IF($G$47=$G$212,BF47,0)+IF($G$49=$G$212,BF49,0)+IF($G$51=$G$212,BF51,0)+IF($G$53=$G$212,BF53,0)+IF($G$55=$G$212,BF55,0)+IF($G$57=$G$212,BF57,0)+IF($G$59=$G$212,BF59,0)+IF($G$61=$G$212,BF61,0)+IF($G$63=$G$212,BF63,0)+IF($G$65=$G$212,BF65,0)+IF($G$67=$G$212,BF67,0)+IF($G$69=$G$212,BF69,0)+IF($G$71=$G$212,BF71,0)+IF($G$73=$G$212,BF73,0)+IF($G$75=$G$212,BF75,0)+IF($G$77=$G$212,BF77,0)+IF($G$79=$G$212,BF79,0)+IF($G$81=$G$212,BF81,0)+IF($G$83=$G$212,BF83,0)+IF($G$85=$G$212,BF85,0)+IF($G$87=$G$212,BF87,0)+IF($G$89=$G$212,BF89,0)+IF($G$91=$G$212,BF91,0)+IF($G$93=$G$212,BF93,0)+IF($G$95=$G$212,BF95,0)+IF($G$97=$G$212,BF97,0)+IF($G$99=$G$212,BF99,0)+IF($G$101=$G$212,BF101,0)+IF($G$103=$G$212,BF103,0)+IF($G$105=$G$212,BF105,0)+IF($G$107=$G$212,BF107,0)+IF($G$109=$G$212,BF109,0)+IF($G$111=$G$212,BF111,0)+IF($G$113=$G$212,BF113,0)+IF($G$115=$G$212,BF115,0)+IF($G$117=$G$212,BF117,0)+IF($G$119=$G$212,BF119,0)+IF($G$121=$G$212,BF121,0)+IF($G$123=$G$212,BF123,0)+IF($G$125=$G$212,BF125,0)+IF($G$127=$G$212,BF127,0)+IF($G$129=$G$212,BF129,0)+IF($G$131=$G$212,BF131,0)+IF($G$133=$G$212,BF133,0)+IF($G$135=$G$212,BF135,0)+IF($G$137=$G$212,BF137,0)+IF($G$139=$G$212,BF139,0)+IF($G$141=$G$212,BF141,0)+IF($G$143=$G$212,BF143,0)+IF($G$145=$G$212,BF145,0)+IF($G$147=$G$212,BF147,0)+IF($G$149=$G$212,BF149,0)+IF($G$151=$G$212,BF151,0)+IF($G$153=$G$212,BF153,0)+IF($G$155=$G$212,BF155,0)+IF($G$157=$G$212,BF157,0)+IF($G$159=$G$212,BF159,0)+IF($G$161=$G$212,BF161,0)+IF($G$163=$G$212,BF163,0)+IF($G$165=$G$212,BF165,0)+IF($G$167=$G$212,BF167,0)+IF($G$169=$G$212,BF169,0)+IF($G$171=$G$212,BF171,0)+IF($G$173=$G$212,BF173,0)+IF($G$175=$G$212,BF175,0)+IF($G$177=$G$212,BF177,0)+IF($G$179=$G$212,BF179,0)+IF($G$181=$G$212,BF181,0)+IF($G$183=$G$212,BF183,0)+IF($G$185=$G$212,BF185,0)+IF($G$187=$G$212,BF187,0)+IF($G$189=$G$212,BF189,0)+IF($G$191=$G$212,BF191,0)+IF($G$193=$G$212,BF193,0)</f>
        <v>0</v>
      </c>
      <c r="BG213" s="111"/>
      <c r="BH213" s="111"/>
      <c r="BI213" s="111"/>
      <c r="BJ213" s="111"/>
      <c r="BK213" s="111"/>
      <c r="BL213" s="107">
        <f>IF($G$11=$G$212,BL11,0)+IF($G$13=$G$212,BL13,0)+IF($G$15=$G$212,BL15,0)+IF($G$17=$G$212,BL17,0)+IF($G$19=$G$212,BL19,0)+IF($G$21=$G$212,BL21,0)+IF($G$23=$G$212,BL23,0)+IF($G$25=$G$212,BL25,0)+IF($G$27=$G$212,BL27,0)+IF($G$29=$G$212,BL29,0)+IF($G$31=$G$212,BL31,0)+IF($G$33=$G$212,BL33,0)+IF($G$35=$G$212,BL35,0)+IF($G$37=$G$212,BL37,0)+IF($G$39=$G$212,BL39,0)+IF($G$41=$G$212,BL41,0)+IF($G$43=$G$212,BL43,0)+IF($G$45=$G$212,BL45,0)+IF($G$47=$G$212,BL47,0)+IF($G$49=$G$212,BL49,0)+IF($G$51=$G$212,BL51,0)+IF($G$53=$G$212,BL53,0)+IF($G$55=$G$212,BL55,0)+IF($G$57=$G$212,BL57,0)+IF($G$59=$G$212,BL59,0)+IF($G$61=$G$212,BL61,0)+IF($G$63=$G$212,BL63,0)+IF($G$65=$G$212,BL65,0)+IF($G$67=$G$212,BL67,0)+IF($G$69=$G$212,BL69,0)+IF($G$71=$G$212,BL71,0)+IF($G$73=$G$212,BL73,0)+IF($G$75=$G$212,BL75,0)+IF($G$77=$G$212,BL77,0)+IF($G$79=$G$212,BL79,0)+IF($G$81=$G$212,BL81,0)+IF($G$83=$G$212,BL83,0)+IF($G$85=$G$212,BL85,0)+IF($G$87=$G$212,BL87,0)+IF($G$89=$G$212,BL89,0)+IF($G$91=$G$212,BL91,0)+IF($G$93=$G$212,BL93,0)+IF($G$95=$G$212,BL95,0)+IF($G$97=$G$212,BL97,0)+IF($G$99=$G$212,BL99,0)+IF($G$101=$G$212,BL101,0)+IF($G$103=$G$212,BL103,0)+IF($G$105=$G$212,BL105,0)+IF($G$107=$G$212,BL107,0)+IF($G$109=$G$212,BL109,0)+IF($G$111=$G$212,BL111,0)+IF($G$113=$G$212,BL113,0)+IF($G$115=$G$212,BL115,0)+IF($G$117=$G$212,BL117,0)+IF($G$119=$G$212,BL119,0)+IF($G$121=$G$212,BL121,0)+IF($G$123=$G$212,BL123,0)+IF($G$125=$G$212,BL125,0)+IF($G$127=$G$212,BL127,0)+IF($G$129=$G$212,BL129,0)+IF($G$131=$G$212,BL131,0)+IF($G$133=$G$212,BL133,0)+IF($G$135=$G$212,BL135,0)+IF($G$137=$G$212,BL137,0)+IF($G$139=$G$212,BL139,0)+IF($G$141=$G$212,BL141,0)+IF($G$143=$G$212,BL143,0)+IF($G$145=$G$212,BL145,0)+IF($G$147=$G$212,BL147,0)+IF($G$149=$G$212,BL149,0)+IF($G$151=$G$212,BL151,0)+IF($G$153=$G$212,BL153,0)+IF($G$155=$G$212,BL155,0)+IF($G$157=$G$212,BL157,0)+IF($G$159=$G$212,BL159,0)+IF($G$161=$G$212,BL161,0)+IF($G$163=$G$212,BL163,0)+IF($G$165=$G$212,BL165,0)+IF($G$167=$G$212,BL167,0)+IF($G$169=$G$212,BL169,0)+IF($G$171=$G$212,BL171,0)+IF($G$173=$G$212,BL173,0)+IF($G$175=$G$212,BL175,0)+IF($G$177=$G$212,BL177,0)+IF($G$179=$G$212,BL179,0)+IF($G$181=$G$212,BL181,0)+IF($G$183=$G$212,BL183,0)+IF($G$185=$G$212,BL185,0)+IF($G$187=$G$212,BL187,0)+IF($G$189=$G$212,BL189,0)+IF($G$191=$G$212,BL191,0)+IF($G$193=$G$212,BL193,0)</f>
        <v>0</v>
      </c>
      <c r="BM213" s="111"/>
      <c r="BN213" s="111"/>
      <c r="BO213" s="111"/>
      <c r="BP213" s="111"/>
      <c r="BQ213" s="111"/>
      <c r="BR213" s="107">
        <f>IF($G$11=$G$212,BR11,0)+IF($G$13=$G$212,BR13,0)+IF($G$15=$G$212,BR15,0)+IF($G$17=$G$212,BR17,0)+IF($G$19=$G$212,BR19,0)+IF($G$21=$G$212,BR21,0)+IF($G$23=$G$212,BR23,0)+IF($G$25=$G$212,BR25,0)+IF($G$27=$G$212,BR27,0)+IF($G$29=$G$212,BR29,0)+IF($G$31=$G$212,BR31,0)+IF($G$33=$G$212,BR33,0)+IF($G$35=$G$212,BR35,0)+IF($G$37=$G$212,BR37,0)+IF($G$39=$G$212,BR39,0)+IF($G$41=$G$212,BR41,0)+IF($G$43=$G$212,BR43,0)+IF($G$45=$G$212,BR45,0)+IF($G$47=$G$212,BR47,0)+IF($G$49=$G$212,BR49,0)+IF($G$51=$G$212,BR51,0)+IF($G$53=$G$212,BR53,0)+IF($G$55=$G$212,BR55,0)+IF($G$57=$G$212,BR57,0)+IF($G$59=$G$212,BR59,0)+IF($G$61=$G$212,BR61,0)+IF($G$63=$G$212,BR63,0)+IF($G$65=$G$212,BR65,0)+IF($G$67=$G$212,BR67,0)+IF($G$69=$G$212,BR69,0)+IF($G$71=$G$212,BR71,0)+IF($G$73=$G$212,BR73,0)+IF($G$75=$G$212,BR75,0)+IF($G$77=$G$212,BR77,0)+IF($G$79=$G$212,BR79,0)+IF($G$81=$G$212,BR81,0)+IF($G$83=$G$212,BR83,0)+IF($G$85=$G$212,BR85,0)+IF($G$87=$G$212,BR87,0)+IF($G$89=$G$212,BR89,0)+IF($G$91=$G$212,BR91,0)+IF($G$93=$G$212,BR93,0)+IF($G$95=$G$212,BR95,0)+IF($G$97=$G$212,BR97,0)+IF($G$99=$G$212,BR99,0)+IF($G$101=$G$212,BR101,0)+IF($G$103=$G$212,BR103,0)+IF($G$105=$G$212,BR105,0)+IF($G$107=$G$212,BR107,0)+IF($G$109=$G$212,BR109,0)+IF($G$111=$G$212,BR111,0)+IF($G$113=$G$212,BR113,0)+IF($G$115=$G$212,BR115,0)+IF($G$117=$G$212,BR117,0)+IF($G$119=$G$212,BR119,0)+IF($G$121=$G$212,BR121,0)+IF($G$123=$G$212,BR123,0)+IF($G$125=$G$212,BR125,0)+IF($G$127=$G$212,BR127,0)+IF($G$129=$G$212,BR129,0)+IF($G$131=$G$212,BR131,0)+IF($G$133=$G$212,BR133,0)+IF($G$135=$G$212,BR135,0)+IF($G$137=$G$212,BR137,0)+IF($G$139=$G$212,BR139,0)+IF($G$141=$G$212,BR141,0)+IF($G$143=$G$212,BR143,0)+IF($G$145=$G$212,BR145,0)+IF($G$147=$G$212,BR147,0)+IF($G$149=$G$212,BR149,0)+IF($G$151=$G$212,BR151,0)+IF($G$153=$G$212,BR153,0)+IF($G$155=$G$212,BR155,0)+IF($G$157=$G$212,BR157,0)+IF($G$159=$G$212,BR159,0)+IF($G$161=$G$212,BR161,0)+IF($G$163=$G$212,BR163,0)+IF($G$165=$G$212,BR165,0)+IF($G$167=$G$212,BR167,0)+IF($G$169=$G$212,BR169,0)+IF($G$171=$G$212,BR171,0)+IF($G$173=$G$212,BR173,0)+IF($G$175=$G$212,BR175,0)+IF($G$177=$G$212,BR177,0)+IF($G$179=$G$212,BR179,0)+IF($G$181=$G$212,BR181,0)+IF($G$183=$G$212,BR183,0)+IF($G$185=$G$212,BR185,0)+IF($G$187=$G$212,BR187,0)+IF($G$189=$G$212,BR189,0)+IF($G$191=$G$212,BR191,0)+IF($G$193=$G$212,BR193,0)</f>
        <v>0</v>
      </c>
      <c r="BS213" s="111"/>
      <c r="BT213" s="111"/>
      <c r="BU213" s="111"/>
      <c r="BV213" s="111"/>
      <c r="BW213" s="111"/>
      <c r="BX213" s="107">
        <f>IF($G$11=$G$212,BX11,0)+IF($G$13=$G$212,BX13,0)+IF($G$15=$G$212,BX15,0)+IF($G$17=$G$212,BX17,0)+IF($G$19=$G$212,BX19,0)+IF($G$21=$G$212,BX21,0)+IF($G$23=$G$212,BX23,0)+IF($G$25=$G$212,BX25,0)+IF($G$27=$G$212,BX27,0)+IF($G$29=$G$212,BX29,0)+IF($G$31=$G$212,BX31,0)+IF($G$33=$G$212,BX33,0)+IF($G$35=$G$212,BX35,0)+IF($G$37=$G$212,BX37,0)+IF($G$39=$G$212,BX39,0)+IF($G$41=$G$212,BX41,0)+IF($G$43=$G$212,BX43,0)+IF($G$45=$G$212,BX45,0)+IF($G$47=$G$212,BX47,0)+IF($G$49=$G$212,BX49,0)+IF($G$51=$G$212,BX51,0)+IF($G$53=$G$212,BX53,0)+IF($G$55=$G$212,BX55,0)+IF($G$57=$G$212,BX57,0)+IF($G$59=$G$212,BX59,0)+IF($G$61=$G$212,BX61,0)+IF($G$63=$G$212,BX63,0)+IF($G$65=$G$212,BX65,0)+IF($G$67=$G$212,BX67,0)+IF($G$69=$G$212,BX69,0)+IF($G$71=$G$212,BX71,0)+IF($G$73=$G$212,BX73,0)+IF($G$75=$G$212,BX75,0)+IF($G$77=$G$212,BX77,0)+IF($G$79=$G$212,BX79,0)+IF($G$81=$G$212,BX81,0)+IF($G$83=$G$212,BX83,0)+IF($G$85=$G$212,BX85,0)+IF($G$87=$G$212,BX87,0)+IF($G$89=$G$212,BX89,0)+IF($G$91=$G$212,BX91,0)+IF($G$93=$G$212,BX93,0)+IF($G$95=$G$212,BX95,0)+IF($G$97=$G$212,BX97,0)+IF($G$99=$G$212,BX99,0)+IF($G$101=$G$212,BX101,0)+IF($G$103=$G$212,BX103,0)+IF($G$105=$G$212,BX105,0)+IF($G$107=$G$212,BX107,0)+IF($G$109=$G$212,BX109,0)+IF($G$111=$G$212,BX111,0)+IF($G$113=$G$212,BX113,0)+IF($G$115=$G$212,BX115,0)+IF($G$117=$G$212,BX117,0)+IF($G$119=$G$212,BX119,0)+IF($G$121=$G$212,BX121,0)+IF($G$123=$G$212,BX123,0)+IF($G$125=$G$212,BX125,0)+IF($G$127=$G$212,BX127,0)+IF($G$129=$G$212,BX129,0)+IF($G$131=$G$212,BX131,0)+IF($G$133=$G$212,BX133,0)+IF($G$135=$G$212,BX135,0)+IF($G$137=$G$212,BX137,0)+IF($G$139=$G$212,BX139,0)+IF($G$141=$G$212,BX141,0)+IF($G$143=$G$212,BX143,0)+IF($G$145=$G$212,BX145,0)+IF($G$147=$G$212,BX147,0)+IF($G$149=$G$212,BX149,0)+IF($G$151=$G$212,BX151,0)+IF($G$153=$G$212,BX153,0)+IF($G$155=$G$212,BX155,0)+IF($G$157=$G$212,BX157,0)+IF($G$159=$G$212,BX159,0)+IF($G$161=$G$212,BX161,0)+IF($G$163=$G$212,BX163,0)+IF($G$165=$G$212,BX165,0)+IF($G$167=$G$212,BX167,0)+IF($G$169=$G$212,BX169,0)+IF($G$171=$G$212,BX171,0)+IF($G$173=$G$212,BX173,0)+IF($G$175=$G$212,BX175,0)+IF($G$177=$G$212,BX177,0)+IF($G$179=$G$212,BX179,0)+IF($G$181=$G$212,BX181,0)+IF($G$183=$G$212,BX183,0)+IF($G$185=$G$212,BX185,0)+IF($G$187=$G$212,BX187,0)+IF($G$189=$G$212,BX189,0)+IF($G$191=$G$212,BX191,0)+IF($G$193=$G$212,BX193,0)</f>
        <v>0</v>
      </c>
      <c r="BY213" s="111"/>
      <c r="BZ213" s="111"/>
      <c r="CA213" s="111"/>
      <c r="CB213" s="111"/>
      <c r="CC213" s="112"/>
      <c r="CD213" s="110">
        <f>IF($G$11=$G$212,CD11,0)+IF($G$13=$G$212,CD13,0)+IF($G$15=$G$212,CD15,0)+IF($G$17=$G$212,CD17,0)+IF($G$19=$G$212,CD19,0)+IF($G$21=$G$212,CD21,0)+IF($G$23=$G$212,CD23,0)+IF($G$25=$G$212,CD25,0)+IF($G$27=$G$212,CD27,0)+IF($G$29=$G$212,CD29,0)+IF($G$31=$G$212,CD31,0)+IF($G$33=$G$212,CD33,0)+IF($G$35=$G$212,CD35,0)+IF($G$37=$G$212,CD37,0)+IF($G$39=$G$212,CD39,0)+IF($G$41=$G$212,CD41,0)+IF($G$43=$G$212,CD43,0)+IF($G$45=$G$212,CD45,0)+IF($G$47=$G$212,CD47,0)+IF($G$49=$G$212,CD49,0)+IF($G$51=$G$212,CD51,0)+IF($G$53=$G$212,CD53,0)+IF($G$55=$G$212,CD55,0)+IF($G$57=$G$212,CD57,0)+IF($G$59=$G$212,CD59,0)+IF($G$61=$G$212,CD61,0)+IF($G$63=$G$212,CD63,0)+IF($G$65=$G$212,CD65,0)+IF($G$67=$G$212,CD67,0)+IF($G$69=$G$212,CD69,0)+IF($G$71=$G$212,CD71,0)+IF($G$73=$G$212,CD73,0)+IF($G$75=$G$212,CD75,0)+IF($G$77=$G$212,CD77,0)+IF($G$79=$G$212,CD79,0)+IF($G$81=$G$212,CD81,0)+IF($G$83=$G$212,CD83,0)+IF($G$85=$G$212,CD85,0)+IF($G$87=$G$212,CD87,0)+IF($G$89=$G$212,CD89,0)+IF($G$91=$G$212,CD91,0)+IF($G$93=$G$212,CD93,0)+IF($G$95=$G$212,CD95,0)+IF($G$97=$G$212,CD97,0)+IF($G$99=$G$212,CD99,0)+IF($G$101=$G$212,CD101,0)+IF($G$103=$G$212,CD103,0)+IF($G$105=$G$212,CD105,0)+IF($G$107=$G$212,CD107,0)+IF($G$109=$G$212,CD109,0)+IF($G$111=$G$212,CD111,0)+IF($G$113=$G$212,CD113,0)+IF($G$115=$G$212,CD115,0)+IF($G$117=$G$212,CD117,0)+IF($G$119=$G$212,CD119,0)+IF($G$121=$G$212,CD121,0)+IF($G$123=$G$212,CD123,0)+IF($G$125=$G$212,CD125,0)+IF($G$127=$G$212,CD127,0)+IF($G$129=$G$212,CD129,0)+IF($G$131=$G$212,CD131,0)+IF($G$133=$G$212,CD133,0)+IF($G$135=$G$212,CD135,0)+IF($G$137=$G$212,CD137,0)+IF($G$139=$G$212,CD139,0)+IF($G$141=$G$212,CD141,0)+IF($G$143=$G$212,CD143,0)+IF($G$145=$G$212,CD145,0)+IF($G$147=$G$212,CD147,0)+IF($G$149=$G$212,CD149,0)+IF($G$151=$G$212,CD151,0)+IF($G$153=$G$212,CD153,0)+IF($G$155=$G$212,CD155,0)+IF($G$157=$G$212,CD157,0)+IF($G$159=$G$212,CD159,0)+IF($G$161=$G$212,CD161,0)+IF($G$163=$G$212,CD163,0)+IF($G$165=$G$212,CD165,0)+IF($G$167=$G$212,CD167,0)+IF($G$169=$G$212,CD169,0)+IF($G$171=$G$212,CD171,0)+IF($G$173=$G$212,CD173,0)+IF($G$175=$G$212,CD175,0)+IF($G$177=$G$212,CD177,0)+IF($G$179=$G$212,CD179,0)+IF($G$181=$G$212,CD181,0)+IF($G$183=$G$212,CD183,0)+IF($G$185=$G$212,CD185,0)+IF($G$187=$G$212,CD187,0)+IF($G$189=$G$212,CD189,0)+IF($G$191=$G$212,CD191,0)+IF($G$193=$G$212,CD193,0)</f>
        <v>0</v>
      </c>
      <c r="CE213" s="112"/>
      <c r="CF213" s="17"/>
      <c r="CG213" s="18"/>
      <c r="CH213" s="18"/>
    </row>
    <row r="214" spans="1:86" ht="15.6" hidden="1" customHeight="1" outlineLevel="1" x14ac:dyDescent="0.3">
      <c r="A214" s="67"/>
      <c r="B214" s="509"/>
      <c r="C214" s="473" t="s">
        <v>106</v>
      </c>
      <c r="D214" s="474"/>
      <c r="E214" s="474"/>
      <c r="F214" s="475"/>
      <c r="G214" s="479" t="s">
        <v>83</v>
      </c>
      <c r="H214" s="97">
        <f>IF(G10=$G$214,H10,0)+IF(G14=$G$214,H14,0)+IF(G16=$G$214,H16,0)+IF(G18=$G$214,H18,0)+IF(G20=$G$214,H20,0)+IF(G22=$G$214,H22,0)+IF(G24=$G$214,H24,0)+IF(G26=$G$214,H26,0)+IF(G28=$G$214,H28,0)+IF(G30=$G$214,H30,0)+IF(G32=$G$214,H32,0)+IF(G34=$G$214,H34,0)+IF(G36=$G$214,H36,0)+IF(G38=$G$214,H38,0)+IF(G40=$G$214,H40,0)+IF(G42=$G$214,H42,0)+IF(G44=$G$214,H44,0)+IF(G46=$G$214,H46,0)+IF(G48=$G$214,H48,0)+IF(G50=$G$214,H50,0)+IF(G52=$G$214,H52,0)+IF(G54=$G$214,H54,0)+IF(G56=$G$214,H56,0)+IF(G58=$G$214,H58,0)+IF(G60=$G$214,H60,0)+IF(G62=$G$214,H62,0)+IF(G64=$G$214,H64,0)+IF(G66=$G$214,H66,0)+IF(G68=$G$214,H68,0)+IF(G70=$G$214,H70,0)+IF(G72=$G$214,H72,0)+IF(G74=$G$214,H74,0)+IF(G76=$G$214,H76,0)+IF(G78=$G$214,H78,0)+IF(G80=$G$214,H80,0)+IF(G82=$G$214,H82,0)+IF(G84=$G$214,H84,0)+IF(G86=$G$214,H86,0)+IF(G88=$G$214,H88,0)+IF(G90=$G$214,H90,0)+IF(G92=$G$214,H92,0)+IF(G94=$G$214,H94,0)+IF(G96=$G$214,H96,0)+IF(G98=$G$214,H98,0)+IF(G100=$G$214,H100,0)+IF(G102=$G$214,H102,0)+IF(G104=$G$214,H104,0)+IF(G106=$G$214,H106,0)+IF(G108=$G$214,H108,0)+IF(G110=$G$214,H110,0)+IF(G112=$G$214,H112,0)+IF(G114=$G$214,H114,0)+IF(G116=$G$214,H116,0)+IF(G118=$G$214,H118,0)+IF(G120=$G$214,H120,0)+IF(G122=$G$214,H122,0)+IF(G124=$G$214,H124,0)+IF(G126=$G$214,H126,0)+IF(G128=$G$214,H128,0)+IF(G130=$G$214,H130,0)+IF(G132=$G$214,H132,0)+IF(G134=$G$214,H134,0)+IF(G136=$G$214,H136,0)+IF(G138=$G$214,H138,0)+IF(G142=$G$214,H142,0)+IF(G144=$G$214,H144,0)+IF(G146=$G$214,H146,0)+IF(G148=$G$214,H148,0)+IF(G154=$G$214,H154,0)+IF(G160=$G$214,H160,0)+IF(G162=$G$214,H162,0)+IF(G164=$G$214,H164,0)+IF(G166=$G$214,H166,0)+IF(G168=$G$214,H168,0)+IF(G170=$G$214,H170,0)+IF(G172=$G$214,H172,0)+IF(G174=$G$214,H174,0)+IF(G176=$G$214,H176,0)+IF(G178=$G$214,H178,0)+IF(G182=$G$214,H182,0)+IF(G184=$G$214,H184,0)+IF(G186=$G$214,H186,0)+IF(G188=$G$214,H188,0)+IF(G190=$G$214,H190,0)+IF(G192=$G$214,H192,0)</f>
        <v>0</v>
      </c>
      <c r="I214" s="470"/>
      <c r="J214" s="494">
        <f>+IFERROR(H214/$J$195,0)</f>
        <v>0</v>
      </c>
      <c r="K214" s="220"/>
      <c r="L214" s="53"/>
      <c r="M214" s="53"/>
      <c r="N214" s="511"/>
      <c r="O214" s="234">
        <f t="shared" si="117"/>
        <v>0</v>
      </c>
      <c r="P214" s="103">
        <f>IF($G$10=$G$214,P10,0)+IF($G$12=$G$214,P12,0)+IF($G$14=$G$214,P14,0)+IF($G$16=$G$214,P16,0)+IF($G$18=$G$214,P18,0)+IF($G$20=$G$214,P20,0)+IF($G$22=$G$214,P22,0)+IF($G$24=$G$214,P24,0)+IF($G$26=$G$214,P26,0)+IF($G$28=$G$214,P28,0)+IF($G$30=$G$214,P30,0)+IF($G$32=$G$214,P32,0)+IF($G$34=$G$214,P34,0)+IF($G$36=$G$214,P36,0)+IF($G$38=$G$214,P38,0)+IF($G$40=$G$214,P40,0)+IF($G$42=$G$214,P42,0)+IF($G$44=$G$214,P44,0)+IF($G$46=$G$214,P46,0)+IF($G$48=$G$214,P48,0)+IF($G$50=$G$214,P50,0)+IF($G$52=$G$214,P52,0)+IF($G$54=$G$214,P54,0)+IF($G$56=$G$214,P56,0)+IF($G$58=$G$214,P58,0)+IF($G$60=$G$214,P60,0)+IF($G$62=$G$214,P62,0)+IF($G$64=$G$214,P64,0)+IF($G$66=$G$214,P66,0)+IF($G$68=$G$214,P68,0)+IF($G$70=$G$214,P70,0)+IF($G$72=$G$214,P72,0)+IF($G$74=$G$214,P74,0)+IF($G$76=$G$214,P76,0)+IF($G$78=$G$214,P78,0)+IF($G$80=$G$214,P80,0)+IF($G$82=$G$214,P82,0)+IF($G$84=$G$214,P84,0)+IF($G$86=$G$214,P86,0)+IF($G$88=$G$214,P88,0)+IF($G$90=$G$214,P90,0)+IF($G$92=$G$214,P92,0)+IF($G$94=$G$214,P94,0)+IF($G$96=$G$214,P96,0)+IF($G$98=$G$214,P98,0)+IF($G$100=$G$214,P100,0)+IF($G$102=$G$214,P102,0)+IF($G$104=$G$214,P104,0)+IF($G$106=$G$214,P106,0)+IF($G$108=$G$214,P108,0)+IF($G$110=$G$214,P110,0)+IF($G$112=$G$214,P112,0)+IF($G$114=$G$214,P114,0)+IF($G$116=$G$214,P116,0)+IF($G$118=$G$214,P118,0)+IF($G$120=$G$214,P120,0)+IF($G$122=$G$214,P122,0)+IF($G$124=$G$214,P124,0)+IF($G$126=$G$214,P126,0)+IF($G$128=$G$214,P128,0)+IF($G$130=$G$214,P130,0)+IF($G$132=$G$214,P132,0)+IF($G$134=$G$214,P134,0)+IF($G$136=$G$214,P136,0)+IF($G$138=$G$214,P138,0)+IF($G$140=$G$214,P140,0)+IF($G$142=$G$214,P142,0)+IF($G$144=$G$214,P144,0)+IF($G$146=$G$214,P146,0)+IF($G$148=$G$214,P148,0)+IF($G$150=$G$214,P150,0)+IF($G$152=$G$214,P152,0)+IF($G$154=$G$214,P154,0)+IF($G$156=$G$214,P156,0)+IF($G$158=$G$214,P158,0)+IF($G$160=$G$214,P160,0)+IF($G$162=$G$214,P162,0)+IF($G$164=$G$214,P164,0)+IF($G$166=$G$214,P166,0)+IF($G$168=$G$214,P168,0)+IF($G$170=$G$214,P170,0)+IF($G$172=$G$214,P172,0)+IF($G$174=$G$214,P174,0)+IF($G$176=$G$214,P176,0)+IF($G$178=$G$214,P178,0)+IF($G$180=$G$214,P180,0)+IF($G$182=$G$214,P182,0)+IF($G$184=$G$214,P184,0)+IF($G$186=$G$214,P186,0)+IF($G$188=$G$214,P188,0)+IF($G$190=$G$214,P190,0)+IF($G$192=$G$214,P192,0)</f>
        <v>0</v>
      </c>
      <c r="Q214" s="113"/>
      <c r="R214" s="114"/>
      <c r="S214" s="114"/>
      <c r="T214" s="114"/>
      <c r="U214" s="114"/>
      <c r="V214" s="103">
        <f>IF($G$10=$G$214,V10,0)+IF($G$12=$G$214,V12,0)+IF($G$14=$G$214,V14,0)+IF($G$16=$G$214,V16,0)+IF($G$18=$G$214,V18,0)+IF($G$20=$G$214,V20,0)+IF($G$22=$G$214,V22,0)+IF($G$24=$G$214,V24,0)+IF($G$26=$G$214,V26,0)+IF($G$28=$G$214,V28,0)+IF($G$30=$G$214,V30,0)+IF($G$32=$G$214,V32,0)+IF($G$34=$G$214,V34,0)+IF($G$36=$G$214,V36,0)+IF($G$38=$G$214,V38,0)+IF($G$40=$G$214,V40,0)+IF($G$42=$G$214,V42,0)+IF($G$44=$G$214,V44,0)+IF($G$46=$G$214,V46,0)+IF($G$48=$G$214,V48,0)+IF($G$50=$G$214,V50,0)+IF($G$52=$G$214,V52,0)+IF($G$54=$G$214,V54,0)+IF($G$56=$G$214,V56,0)+IF($G$58=$G$214,V58,0)+IF($G$60=$G$214,V60,0)+IF($G$62=$G$214,V62,0)+IF($G$64=$G$214,V64,0)+IF($G$66=$G$214,V66,0)+IF($G$68=$G$214,V68,0)+IF($G$70=$G$214,V70,0)+IF($G$72=$G$214,V72,0)+IF($G$74=$G$214,V74,0)+IF($G$76=$G$214,V76,0)+IF($G$78=$G$214,V78,0)+IF($G$80=$G$214,V80,0)+IF($G$82=$G$214,V82,0)+IF($G$84=$G$214,V84,0)+IF($G$86=$G$214,V86,0)+IF($G$88=$G$214,V88,0)+IF($G$90=$G$214,V90,0)+IF($G$92=$G$214,V92,0)+IF($G$94=$G$214,V94,0)+IF($G$96=$G$214,V96,0)+IF($G$98=$G$214,V98,0)+IF($G$100=$G$214,V100,0)+IF($G$102=$G$214,V102,0)+IF($G$104=$G$214,V104,0)+IF($G$106=$G$214,V106,0)+IF($G$108=$G$214,V108,0)+IF($G$110=$G$214,V110,0)+IF($G$112=$G$214,V112,0)+IF($G$114=$G$214,V114,0)+IF($G$116=$G$214,V116,0)+IF($G$118=$G$214,V118,0)+IF($G$120=$G$214,V120,0)+IF($G$122=$G$214,V122,0)+IF($G$124=$G$214,V124,0)+IF($G$126=$G$214,V126,0)+IF($G$128=$G$214,V128,0)+IF($G$130=$G$214,V130,0)+IF($G$132=$G$214,V132,0)+IF($G$134=$G$214,V134,0)+IF($G$136=$G$214,V136,0)+IF($G$138=$G$214,V138,0)+IF($G$140=$G$214,V140,0)+IF($G$142=$G$214,V142,0)+IF($G$144=$G$214,V144,0)+IF($G$146=$G$214,V146,0)+IF($G$148=$G$214,V148,0)+IF($G$150=$G$214,V150,0)+IF($G$152=$G$214,V152,0)+IF($G$154=$G$214,V154,0)+IF($G$156=$G$214,V156,0)+IF($G$158=$G$214,V158,0)+IF($G$160=$G$214,V160,0)+IF($G$162=$G$214,V162,0)+IF($G$164=$G$214,V164,0)+IF($G$166=$G$214,V166,0)+IF($G$168=$G$214,V168,0)+IF($G$170=$G$214,V170,0)+IF($G$172=$G$214,V172,0)+IF($G$174=$G$214,V174,0)+IF($G$176=$G$214,V176,0)+IF($G$178=$G$214,V178,0)+IF($G$180=$G$214,V180,0)+IF($G$182=$G$214,V182,0)+IF($G$184=$G$214,V184,0)+IF($G$186=$G$214,V186,0)+IF($G$188=$G$214,V188,0)+IF($G$190=$G$214,V190,0)+IF($G$192=$G$214,V192,0)</f>
        <v>0</v>
      </c>
      <c r="W214" s="113"/>
      <c r="X214" s="115"/>
      <c r="Y214" s="115"/>
      <c r="Z214" s="114"/>
      <c r="AA214" s="114"/>
      <c r="AB214" s="103">
        <f>IF($G$10=$G$214,AB10,0)+IF($G$12=$G$214,AB12,0)+IF($G$14=$G$214,AB14,0)+IF($G$16=$G$214,AB16,0)+IF($G$18=$G$214,AB18,0)+IF($G$20=$G$214,AB20,0)+IF($G$22=$G$214,AB22,0)+IF($G$24=$G$214,AB24,0)+IF($G$26=$G$214,AB26,0)+IF($G$28=$G$214,AB28,0)+IF($G$30=$G$214,AB30,0)+IF($G$32=$G$214,AB32,0)+IF($G$34=$G$214,AB34,0)+IF($G$36=$G$214,AB36,0)+IF($G$38=$G$214,AB38,0)+IF($G$40=$G$214,AB40,0)+IF($G$42=$G$214,AB42,0)+IF($G$44=$G$214,AB44,0)+IF($G$46=$G$214,AB46,0)+IF($G$48=$G$214,AB48,0)+IF($G$50=$G$214,AB50,0)+IF($G$52=$G$214,AB52,0)+IF($G$54=$G$214,AB54,0)+IF($G$56=$G$214,AB56,0)+IF($G$58=$G$214,AB58,0)+IF($G$60=$G$214,AB60,0)+IF($G$62=$G$214,AB62,0)+IF($G$64=$G$214,AB64,0)+IF($G$66=$G$214,AB66,0)+IF($G$68=$G$214,AB68,0)+IF($G$70=$G$214,AB70,0)+IF($G$72=$G$214,AB72,0)+IF($G$74=$G$214,AB74,0)+IF($G$76=$G$214,AB76,0)+IF($G$78=$G$214,AB78,0)+IF($G$80=$G$214,AB80,0)+IF($G$82=$G$214,AB82,0)+IF($G$84=$G$214,AB84,0)+IF($G$86=$G$214,AB86,0)+IF($G$88=$G$214,AB88,0)+IF($G$90=$G$214,AB90,0)+IF($G$92=$G$214,AB92,0)+IF($G$94=$G$214,AB94,0)+IF($G$96=$G$214,AB96,0)+IF($G$98=$G$214,AB98,0)+IF($G$100=$G$214,AB100,0)+IF($G$102=$G$214,AB102,0)+IF($G$104=$G$214,AB104,0)+IF($G$106=$G$214,AB106,0)+IF($G$108=$G$214,AB108,0)+IF($G$110=$G$214,AB110,0)+IF($G$112=$G$214,AB112,0)+IF($G$114=$G$214,AB114,0)+IF($G$116=$G$214,AB116,0)+IF($G$118=$G$214,AB118,0)+IF($G$120=$G$214,AB120,0)+IF($G$122=$G$214,AB122,0)+IF($G$124=$G$214,AB124,0)+IF($G$126=$G$214,AB126,0)+IF($G$128=$G$214,AB128,0)+IF($G$130=$G$214,AB130,0)+IF($G$132=$G$214,AB132,0)+IF($G$134=$G$214,AB134,0)+IF($G$136=$G$214,AB136,0)+IF($G$138=$G$214,AB138,0)+IF($G$140=$G$214,AB140,0)+IF($G$142=$G$214,AB142,0)+IF($G$144=$G$214,AB144,0)+IF($G$146=$G$214,AB146,0)+IF($G$148=$G$214,AB148,0)+IF($G$150=$G$214,AB150,0)+IF($G$152=$G$214,AB152,0)+IF($G$154=$G$214,AB154,0)+IF($G$156=$G$214,AB156,0)+IF($G$158=$G$214,AB158,0)+IF($G$160=$G$214,AB160,0)+IF($G$162=$G$214,AB162,0)+IF($G$164=$G$214,AB164,0)+IF($G$166=$G$214,AB166,0)+IF($G$168=$G$214,AB168,0)+IF($G$170=$G$214,AB170,0)+IF($G$172=$G$214,AB172,0)+IF($G$174=$G$214,AB174,0)+IF($G$176=$G$214,AB176,0)+IF($G$178=$G$214,AB178,0)+IF($G$180=$G$214,AB180,0)+IF($G$182=$G$214,AB182,0)+IF($G$184=$G$214,AB184,0)+IF($G$186=$G$214,AB186,0)+IF($G$188=$G$214,AB188,0)+IF($G$190=$G$214,AB190,0)+IF($G$192=$G$214,AB192,0)</f>
        <v>0</v>
      </c>
      <c r="AC214" s="113"/>
      <c r="AD214" s="114"/>
      <c r="AE214" s="114"/>
      <c r="AF214" s="114"/>
      <c r="AG214" s="114"/>
      <c r="AH214" s="103">
        <f>IF($G$10=$G$214,AH10,0)+IF($G$12=$G$214,AH12,0)+IF($G$14=$G$214,AH14,0)+IF($G$16=$G$214,AH16,0)+IF($G$18=$G$214,AH18,0)+IF($G$20=$G$214,AH20,0)+IF($G$22=$G$214,AH22,0)+IF($G$24=$G$214,AH24,0)+IF($G$26=$G$214,AH26,0)+IF($G$28=$G$214,AH28,0)+IF($G$30=$G$214,AH30,0)+IF($G$32=$G$214,AH32,0)+IF($G$34=$G$214,AH34,0)+IF($G$36=$G$214,AH36,0)+IF($G$38=$G$214,AH38,0)+IF($G$40=$G$214,AH40,0)+IF($G$42=$G$214,AH42,0)+IF($G$44=$G$214,AH44,0)+IF($G$46=$G$214,AH46,0)+IF($G$48=$G$214,AH48,0)+IF($G$50=$G$214,AH50,0)+IF($G$52=$G$214,AH52,0)+IF($G$54=$G$214,AH54,0)+IF($G$56=$G$214,AH56,0)+IF($G$58=$G$214,AH58,0)+IF($G$60=$G$214,AH60,0)+IF($G$62=$G$214,AH62,0)+IF($G$64=$G$214,AH64,0)+IF($G$66=$G$214,AH66,0)+IF($G$68=$G$214,AH68,0)+IF($G$70=$G$214,AH70,0)+IF($G$72=$G$214,AH72,0)+IF($G$74=$G$214,AH74,0)+IF($G$76=$G$214,AH76,0)+IF($G$78=$G$214,AH78,0)+IF($G$80=$G$214,AH80,0)+IF($G$82=$G$214,AH82,0)+IF($G$84=$G$214,AH84,0)+IF($G$86=$G$214,AH86,0)+IF($G$88=$G$214,AH88,0)+IF($G$90=$G$214,AH90,0)+IF($G$92=$G$214,AH92,0)+IF($G$94=$G$214,AH94,0)+IF($G$96=$G$214,AH96,0)+IF($G$98=$G$214,AH98,0)+IF($G$100=$G$214,AH100,0)+IF($G$102=$G$214,AH102,0)+IF($G$104=$G$214,AH104,0)+IF($G$106=$G$214,AH106,0)+IF($G$108=$G$214,AH108,0)+IF($G$110=$G$214,AH110,0)+IF($G$112=$G$214,AH112,0)+IF($G$114=$G$214,AH114,0)+IF($G$116=$G$214,AH116,0)+IF($G$118=$G$214,AH118,0)+IF($G$120=$G$214,AH120,0)+IF($G$122=$G$214,AH122,0)+IF($G$124=$G$214,AH124,0)+IF($G$126=$G$214,AH126,0)+IF($G$128=$G$214,AH128,0)+IF($G$130=$G$214,AH130,0)+IF($G$132=$G$214,AH132,0)+IF($G$134=$G$214,AH134,0)+IF($G$136=$G$214,AH136,0)+IF($G$138=$G$214,AH138,0)+IF($G$140=$G$214,AH140,0)+IF($G$142=$G$214,AH142,0)+IF($G$144=$G$214,AH144,0)+IF($G$146=$G$214,AH146,0)+IF($G$148=$G$214,AH148,0)+IF($G$150=$G$214,AH150,0)+IF($G$152=$G$214,AH152,0)+IF($G$154=$G$214,AH154,0)+IF($G$156=$G$214,AH156,0)+IF($G$158=$G$214,AH158,0)+IF($G$160=$G$214,AH160,0)+IF($G$162=$G$214,AH162,0)+IF($G$164=$G$214,AH164,0)+IF($G$166=$G$214,AH166,0)+IF($G$168=$G$214,AH168,0)+IF($G$170=$G$214,AH170,0)+IF($G$172=$G$214,AH172,0)+IF($G$174=$G$214,AH174,0)+IF($G$176=$G$214,AH176,0)+IF($G$178=$G$214,AH178,0)+IF($G$180=$G$214,AH180,0)+IF($G$182=$G$214,AH182,0)+IF($G$184=$G$214,AH184,0)+IF($G$186=$G$214,AH186,0)+IF($G$188=$G$214,AH188,0)+IF($G$190=$G$214,AH190,0)+IF($G$192=$G$214,AH192,0)</f>
        <v>0</v>
      </c>
      <c r="AI214" s="113"/>
      <c r="AJ214" s="114"/>
      <c r="AK214" s="114"/>
      <c r="AL214" s="114"/>
      <c r="AM214" s="114"/>
      <c r="AN214" s="103">
        <f>IF($G$10=$G$214,AN10,0)+IF($G$12=$G$214,AN12,0)+IF($G$14=$G$214,AN14,0)+IF($G$16=$G$214,AN16,0)+IF($G$18=$G$214,AN18,0)+IF($G$20=$G$214,AN20,0)+IF($G$22=$G$214,AN22,0)+IF($G$24=$G$214,AN24,0)+IF($G$26=$G$214,AN26,0)+IF($G$28=$G$214,AN28,0)+IF($G$30=$G$214,AN30,0)+IF($G$32=$G$214,AN32,0)+IF($G$34=$G$214,AN34,0)+IF($G$36=$G$214,AN36,0)+IF($G$38=$G$214,AN38,0)+IF($G$40=$G$214,AN40,0)+IF($G$42=$G$214,AN42,0)+IF($G$44=$G$214,AN44,0)+IF($G$46=$G$214,AN46,0)+IF($G$48=$G$214,AN48,0)+IF($G$50=$G$214,AN50,0)+IF($G$52=$G$214,AN52,0)+IF($G$54=$G$214,AN54,0)+IF($G$56=$G$214,AN56,0)+IF($G$58=$G$214,AN58,0)+IF($G$60=$G$214,AN60,0)+IF($G$62=$G$214,AN62,0)+IF($G$64=$G$214,AN64,0)+IF($G$66=$G$214,AN66,0)+IF($G$68=$G$214,AN68,0)+IF($G$70=$G$214,AN70,0)+IF($G$72=$G$214,AN72,0)+IF($G$74=$G$214,AN74,0)+IF($G$76=$G$214,AN76,0)+IF($G$78=$G$214,AN78,0)+IF($G$80=$G$214,AN80,0)+IF($G$82=$G$214,AN82,0)+IF($G$84=$G$214,AN84,0)+IF($G$86=$G$214,AN86,0)+IF($G$88=$G$214,AN88,0)+IF($G$90=$G$214,AN90,0)+IF($G$92=$G$214,AN92,0)+IF($G$94=$G$214,AN94,0)+IF($G$96=$G$214,AN96,0)+IF($G$98=$G$214,AN98,0)+IF($G$100=$G$214,AN100,0)+IF($G$102=$G$214,AN102,0)+IF($G$104=$G$214,AN104,0)+IF($G$106=$G$214,AN106,0)+IF($G$108=$G$214,AN108,0)+IF($G$110=$G$214,AN110,0)+IF($G$112=$G$214,AN112,0)+IF($G$114=$G$214,AN114,0)+IF($G$116=$G$214,AN116,0)+IF($G$118=$G$214,AN118,0)+IF($G$120=$G$214,AN120,0)+IF($G$122=$G$214,AN122,0)+IF($G$124=$G$214,AN124,0)+IF($G$126=$G$214,AN126,0)+IF($G$128=$G$214,AN128,0)+IF($G$130=$G$214,AN130,0)+IF($G$132=$G$214,AN132,0)+IF($G$134=$G$214,AN134,0)+IF($G$136=$G$214,AN136,0)+IF($G$138=$G$214,AN138,0)+IF($G$140=$G$214,AN140,0)+IF($G$142=$G$214,AN142,0)+IF($G$144=$G$214,AN144,0)+IF($G$146=$G$214,AN146,0)+IF($G$148=$G$214,AN148,0)+IF($G$150=$G$214,AN150,0)+IF($G$152=$G$214,AN152,0)+IF($G$154=$G$214,AN154,0)+IF($G$156=$G$214,AN156,0)+IF($G$158=$G$214,AN158,0)+IF($G$160=$G$214,AN160,0)+IF($G$162=$G$214,AN162,0)+IF($G$164=$G$214,AN164,0)+IF($G$166=$G$214,AN166,0)+IF($G$168=$G$214,AN168,0)+IF($G$170=$G$214,AN170,0)+IF($G$172=$G$214,AN172,0)+IF($G$174=$G$214,AN174,0)+IF($G$176=$G$214,AN176,0)+IF($G$178=$G$214,AN178,0)+IF($G$180=$G$214,AN180,0)+IF($G$182=$G$214,AN182,0)+IF($G$184=$G$214,AN184,0)+IF($G$186=$G$214,AN186,0)+IF($G$188=$G$214,AN188,0)+IF($G$190=$G$214,AN190,0)+IF($G$192=$G$214,AN192,0)</f>
        <v>0</v>
      </c>
      <c r="AO214" s="113"/>
      <c r="AP214" s="114"/>
      <c r="AQ214" s="114"/>
      <c r="AR214" s="114"/>
      <c r="AS214" s="114"/>
      <c r="AT214" s="103">
        <f>IF($G$10=$G$214,AT10,0)+IF($G$12=$G$214,AT12,0)+IF($G$14=$G$214,AT14,0)+IF($G$16=$G$214,AT16,0)+IF($G$18=$G$214,AT18,0)+IF($G$20=$G$214,AT20,0)+IF($G$22=$G$214,AT22,0)+IF($G$24=$G$214,AT24,0)+IF($G$26=$G$214,AT26,0)+IF($G$28=$G$214,AT28,0)+IF($G$30=$G$214,AT30,0)+IF($G$32=$G$214,AT32,0)+IF($G$34=$G$214,AT34,0)+IF($G$36=$G$214,AT36,0)+IF($G$38=$G$214,AT38,0)+IF($G$40=$G$214,AT40,0)+IF($G$42=$G$214,AT42,0)+IF($G$44=$G$214,AT44,0)+IF($G$46=$G$214,AT46,0)+IF($G$48=$G$214,AT48,0)+IF($G$50=$G$214,AT50,0)+IF($G$52=$G$214,AT52,0)+IF($G$54=$G$214,AT54,0)+IF($G$56=$G$214,AT56,0)+IF($G$58=$G$214,AT58,0)+IF($G$60=$G$214,AT60,0)+IF($G$62=$G$214,AT62,0)+IF($G$64=$G$214,AT64,0)+IF($G$66=$G$214,AT66,0)+IF($G$68=$G$214,AT68,0)+IF($G$70=$G$214,AT70,0)+IF($G$72=$G$214,AT72,0)+IF($G$74=$G$214,AT74,0)+IF($G$76=$G$214,AT76,0)+IF($G$78=$G$214,AT78,0)+IF($G$80=$G$214,AT80,0)+IF($G$82=$G$214,AT82,0)+IF($G$84=$G$214,AT84,0)+IF($G$86=$G$214,AT86,0)+IF($G$88=$G$214,AT88,0)+IF($G$90=$G$214,AT90,0)+IF($G$92=$G$214,AT92,0)+IF($G$94=$G$214,AT94,0)+IF($G$96=$G$214,AT96,0)+IF($G$98=$G$214,AT98,0)+IF($G$100=$G$214,AT100,0)+IF($G$102=$G$214,AT102,0)+IF($G$104=$G$214,AT104,0)+IF($G$106=$G$214,AT106,0)+IF($G$108=$G$214,AT108,0)+IF($G$110=$G$214,AT110,0)+IF($G$112=$G$214,AT112,0)+IF($G$114=$G$214,AT114,0)+IF($G$116=$G$214,AT116,0)+IF($G$118=$G$214,AT118,0)+IF($G$120=$G$214,AT120,0)+IF($G$122=$G$214,AT122,0)+IF($G$124=$G$214,AT124,0)+IF($G$126=$G$214,AT126,0)+IF($G$128=$G$214,AT128,0)+IF($G$130=$G$214,AT130,0)+IF($G$132=$G$214,AT132,0)+IF($G$134=$G$214,AT134,0)+IF($G$136=$G$214,AT136,0)+IF($G$138=$G$214,AT138,0)+IF($G$140=$G$214,AT140,0)+IF($G$142=$G$214,AT142,0)+IF($G$144=$G$214,AT144,0)+IF($G$146=$G$214,AT146,0)+IF($G$148=$G$214,AT148,0)+IF($G$150=$G$214,AT150,0)+IF($G$152=$G$214,AT152,0)+IF($G$154=$G$214,AT154,0)+IF($G$156=$G$214,AT156,0)+IF($G$158=$G$214,AT158,0)+IF($G$160=$G$214,AT160,0)+IF($G$162=$G$214,AT162,0)+IF($G$164=$G$214,AT164,0)+IF($G$166=$G$214,AT166,0)+IF($G$168=$G$214,AT168,0)+IF($G$170=$G$214,AT170,0)+IF($G$172=$G$214,AT172,0)+IF($G$174=$G$214,AT174,0)+IF($G$176=$G$214,AT176,0)+IF($G$178=$G$214,AT178,0)+IF($G$180=$G$214,AT180,0)+IF($G$182=$G$214,AT182,0)+IF($G$184=$G$214,AT184,0)+IF($G$186=$G$214,AT186,0)+IF($G$188=$G$214,AT188,0)+IF($G$190=$G$214,AT190,0)+IF($G$192=$G$214,AT192,0)</f>
        <v>0</v>
      </c>
      <c r="AU214" s="113"/>
      <c r="AV214" s="114"/>
      <c r="AW214" s="114"/>
      <c r="AX214" s="114"/>
      <c r="AY214" s="114"/>
      <c r="AZ214" s="103">
        <f>IF($G$10=$G$214,AZ10,0)+IF($G$12=$G$214,AZ12,0)+IF($G$14=$G$214,AZ14,0)+IF($G$16=$G$214,AZ16,0)+IF($G$18=$G$214,AZ18,0)+IF($G$20=$G$214,AZ20,0)+IF($G$22=$G$214,AZ22,0)+IF($G$24=$G$214,AZ24,0)+IF($G$26=$G$214,AZ26,0)+IF($G$28=$G$214,AZ28,0)+IF($G$30=$G$214,AZ30,0)+IF($G$32=$G$214,AZ32,0)+IF($G$34=$G$214,AZ34,0)+IF($G$36=$G$214,AZ36,0)+IF($G$38=$G$214,AZ38,0)+IF($G$40=$G$214,AZ40,0)+IF($G$42=$G$214,AZ42,0)+IF($G$44=$G$214,AZ44,0)+IF($G$46=$G$214,AZ46,0)+IF($G$48=$G$214,AZ48,0)+IF($G$50=$G$214,AZ50,0)+IF($G$52=$G$214,AZ52,0)+IF($G$54=$G$214,AZ54,0)+IF($G$56=$G$214,AZ56,0)+IF($G$58=$G$214,AZ58,0)+IF($G$60=$G$214,AZ60,0)+IF($G$62=$G$214,AZ62,0)+IF($G$64=$G$214,AZ64,0)+IF($G$66=$G$214,AZ66,0)+IF($G$68=$G$214,AZ68,0)+IF($G$70=$G$214,AZ70,0)+IF($G$72=$G$214,AZ72,0)+IF($G$74=$G$214,AZ74,0)+IF($G$76=$G$214,AZ76,0)+IF($G$78=$G$214,AZ78,0)+IF($G$80=$G$214,AZ80,0)+IF($G$82=$G$214,AZ82,0)+IF($G$84=$G$214,AZ84,0)+IF($G$86=$G$214,AZ86,0)+IF($G$88=$G$214,AZ88,0)+IF($G$90=$G$214,AZ90,0)+IF($G$92=$G$214,AZ92,0)+IF($G$94=$G$214,AZ94,0)+IF($G$96=$G$214,AZ96,0)+IF($G$98=$G$214,AZ98,0)+IF($G$100=$G$214,AZ100,0)+IF($G$102=$G$214,AZ102,0)+IF($G$104=$G$214,AZ104,0)+IF($G$106=$G$214,AZ106,0)+IF($G$108=$G$214,AZ108,0)+IF($G$110=$G$214,AZ110,0)+IF($G$112=$G$214,AZ112,0)+IF($G$114=$G$214,AZ114,0)+IF($G$116=$G$214,AZ116,0)+IF($G$118=$G$214,AZ118,0)+IF($G$120=$G$214,AZ120,0)+IF($G$122=$G$214,AZ122,0)+IF($G$124=$G$214,AZ124,0)+IF($G$126=$G$214,AZ126,0)+IF($G$128=$G$214,AZ128,0)+IF($G$130=$G$214,AZ130,0)+IF($G$132=$G$214,AZ132,0)+IF($G$134=$G$214,AZ134,0)+IF($G$136=$G$214,AZ136,0)+IF($G$138=$G$214,AZ138,0)+IF($G$140=$G$214,AZ140,0)+IF($G$142=$G$214,AZ142,0)+IF($G$144=$G$214,AZ144,0)+IF($G$146=$G$214,AZ146,0)+IF($G$148=$G$214,AZ148,0)+IF($G$150=$G$214,AZ150,0)+IF($G$152=$G$214,AZ152,0)+IF($G$154=$G$214,AZ154,0)+IF($G$156=$G$214,AZ156,0)+IF($G$158=$G$214,AZ158,0)+IF($G$160=$G$214,AZ160,0)+IF($G$162=$G$214,AZ162,0)+IF($G$164=$G$214,AZ164,0)+IF($G$166=$G$214,AZ166,0)+IF($G$168=$G$214,AZ168,0)+IF($G$170=$G$214,AZ170,0)+IF($G$172=$G$214,AZ172,0)+IF($G$174=$G$214,AZ174,0)+IF($G$176=$G$214,AZ176,0)+IF($G$178=$G$214,AZ178,0)+IF($G$180=$G$214,AZ180,0)+IF($G$182=$G$214,AZ182,0)+IF($G$184=$G$214,AZ184,0)+IF($G$186=$G$214,AZ186,0)+IF($G$188=$G$214,AZ188,0)+IF($G$190=$G$214,AZ190,0)+IF($G$192=$G$214,AZ192,0)</f>
        <v>0</v>
      </c>
      <c r="BA214" s="113"/>
      <c r="BB214" s="114"/>
      <c r="BC214" s="114"/>
      <c r="BD214" s="114"/>
      <c r="BE214" s="114"/>
      <c r="BF214" s="103">
        <f>IF($G$10=$G$214,BF10,0)+IF($G$12=$G$214,BF12,0)+IF($G$14=$G$214,BF14,0)+IF($G$16=$G$214,BF16,0)+IF($G$18=$G$214,BF18,0)+IF($G$20=$G$214,BF20,0)+IF($G$22=$G$214,BF22,0)+IF($G$24=$G$214,BF24,0)+IF($G$26=$G$214,BF26,0)+IF($G$28=$G$214,BF28,0)+IF($G$30=$G$214,BF30,0)+IF($G$32=$G$214,BF32,0)+IF($G$34=$G$214,BF34,0)+IF($G$36=$G$214,BF36,0)+IF($G$38=$G$214,BF38,0)+IF($G$40=$G$214,BF40,0)+IF($G$42=$G$214,BF42,0)+IF($G$44=$G$214,BF44,0)+IF($G$46=$G$214,BF46,0)+IF($G$48=$G$214,BF48,0)+IF($G$50=$G$214,BF50,0)+IF($G$52=$G$214,BF52,0)+IF($G$54=$G$214,BF54,0)+IF($G$56=$G$214,BF56,0)+IF($G$58=$G$214,BF58,0)+IF($G$60=$G$214,BF60,0)+IF($G$62=$G$214,BF62,0)+IF($G$64=$G$214,BF64,0)+IF($G$66=$G$214,BF66,0)+IF($G$68=$G$214,BF68,0)+IF($G$70=$G$214,BF70,0)+IF($G$72=$G$214,BF72,0)+IF($G$74=$G$214,BF74,0)+IF($G$76=$G$214,BF76,0)+IF($G$78=$G$214,BF78,0)+IF($G$80=$G$214,BF80,0)+IF($G$82=$G$214,BF82,0)+IF($G$84=$G$214,BF84,0)+IF($G$86=$G$214,BF86,0)+IF($G$88=$G$214,BF88,0)+IF($G$90=$G$214,BF90,0)+IF($G$92=$G$214,BF92,0)+IF($G$94=$G$214,BF94,0)+IF($G$96=$G$214,BF96,0)+IF($G$98=$G$214,BF98,0)+IF($G$100=$G$214,BF100,0)+IF($G$102=$G$214,BF102,0)+IF($G$104=$G$214,BF104,0)+IF($G$106=$G$214,BF106,0)+IF($G$108=$G$214,BF108,0)+IF($G$110=$G$214,BF110,0)+IF($G$112=$G$214,BF112,0)+IF($G$114=$G$214,BF114,0)+IF($G$116=$G$214,BF116,0)+IF($G$118=$G$214,BF118,0)+IF($G$120=$G$214,BF120,0)+IF($G$122=$G$214,BF122,0)+IF($G$124=$G$214,BF124,0)+IF($G$126=$G$214,BF126,0)+IF($G$128=$G$214,BF128,0)+IF($G$130=$G$214,BF130,0)+IF($G$132=$G$214,BF132,0)+IF($G$134=$G$214,BF134,0)+IF($G$136=$G$214,BF136,0)+IF($G$138=$G$214,BF138,0)+IF($G$140=$G$214,BF140,0)+IF($G$142=$G$214,BF142,0)+IF($G$144=$G$214,BF144,0)+IF($G$146=$G$214,BF146,0)+IF($G$148=$G$214,BF148,0)+IF($G$150=$G$214,BF150,0)+IF($G$152=$G$214,BF152,0)+IF($G$154=$G$214,BF154,0)+IF($G$156=$G$214,BF156,0)+IF($G$158=$G$214,BF158,0)+IF($G$160=$G$214,BF160,0)+IF($G$162=$G$214,BF162,0)+IF($G$164=$G$214,BF164,0)+IF($G$166=$G$214,BF166,0)+IF($G$168=$G$214,BF168,0)+IF($G$170=$G$214,BF170,0)+IF($G$172=$G$214,BF172,0)+IF($G$174=$G$214,BF174,0)+IF($G$176=$G$214,BF176,0)+IF($G$178=$G$214,BF178,0)+IF($G$180=$G$214,BF180,0)+IF($G$182=$G$214,BF182,0)+IF($G$184=$G$214,BF184,0)+IF($G$186=$G$214,BF186,0)+IF($G$188=$G$214,BF188,0)+IF($G$190=$G$214,BF190,0)+IF($G$192=$G$214,BF192,0)</f>
        <v>0</v>
      </c>
      <c r="BG214" s="113"/>
      <c r="BH214" s="114"/>
      <c r="BI214" s="114"/>
      <c r="BJ214" s="114"/>
      <c r="BK214" s="114"/>
      <c r="BL214" s="103">
        <f>IF($G$10=$G$214,BL10,0)+IF($G$12=$G$214,BL12,0)+IF($G$14=$G$214,BL14,0)+IF($G$16=$G$214,BL16,0)+IF($G$18=$G$214,BL18,0)+IF($G$20=$G$214,BL20,0)+IF($G$22=$G$214,BL22,0)+IF($G$24=$G$214,BL24,0)+IF($G$26=$G$214,BL26,0)+IF($G$28=$G$214,BL28,0)+IF($G$30=$G$214,BL30,0)+IF($G$32=$G$214,BL32,0)+IF($G$34=$G$214,BL34,0)+IF($G$36=$G$214,BL36,0)+IF($G$38=$G$214,BL38,0)+IF($G$40=$G$214,BL40,0)+IF($G$42=$G$214,BL42,0)+IF($G$44=$G$214,BL44,0)+IF($G$46=$G$214,BL46,0)+IF($G$48=$G$214,BL48,0)+IF($G$50=$G$214,BL50,0)+IF($G$52=$G$214,BL52,0)+IF($G$54=$G$214,BL54,0)+IF($G$56=$G$214,BL56,0)+IF($G$58=$G$214,BL58,0)+IF($G$60=$G$214,BL60,0)+IF($G$62=$G$214,BL62,0)+IF($G$64=$G$214,BL64,0)+IF($G$66=$G$214,BL66,0)+IF($G$68=$G$214,BL68,0)+IF($G$70=$G$214,BL70,0)+IF($G$72=$G$214,BL72,0)+IF($G$74=$G$214,BL74,0)+IF($G$76=$G$214,BL76,0)+IF($G$78=$G$214,BL78,0)+IF($G$80=$G$214,BL80,0)+IF($G$82=$G$214,BL82,0)+IF($G$84=$G$214,BL84,0)+IF($G$86=$G$214,BL86,0)+IF($G$88=$G$214,BL88,0)+IF($G$90=$G$214,BL90,0)+IF($G$92=$G$214,BL92,0)+IF($G$94=$G$214,BL94,0)+IF($G$96=$G$214,BL96,0)+IF($G$98=$G$214,BL98,0)+IF($G$100=$G$214,BL100,0)+IF($G$102=$G$214,BL102,0)+IF($G$104=$G$214,BL104,0)+IF($G$106=$G$214,BL106,0)+IF($G$108=$G$214,BL108,0)+IF($G$110=$G$214,BL110,0)+IF($G$112=$G$214,BL112,0)+IF($G$114=$G$214,BL114,0)+IF($G$116=$G$214,BL116,0)+IF($G$118=$G$214,BL118,0)+IF($G$120=$G$214,BL120,0)+IF($G$122=$G$214,BL122,0)+IF($G$124=$G$214,BL124,0)+IF($G$126=$G$214,BL126,0)+IF($G$128=$G$214,BL128,0)+IF($G$130=$G$214,BL130,0)+IF($G$132=$G$214,BL132,0)+IF($G$134=$G$214,BL134,0)+IF($G$136=$G$214,BL136,0)+IF($G$138=$G$214,BL138,0)+IF($G$140=$G$214,BL140,0)+IF($G$142=$G$214,BL142,0)+IF($G$144=$G$214,BL144,0)+IF($G$146=$G$214,BL146,0)+IF($G$148=$G$214,BL148,0)+IF($G$150=$G$214,BL150,0)+IF($G$152=$G$214,BL152,0)+IF($G$154=$G$214,BL154,0)+IF($G$156=$G$214,BL156,0)+IF($G$158=$G$214,BL158,0)+IF($G$160=$G$214,BL160,0)+IF($G$162=$G$214,BL162,0)+IF($G$164=$G$214,BL164,0)+IF($G$166=$G$214,BL166,0)+IF($G$168=$G$214,BL168,0)+IF($G$170=$G$214,BL170,0)+IF($G$172=$G$214,BL172,0)+IF($G$174=$G$214,BL174,0)+IF($G$176=$G$214,BL176,0)+IF($G$178=$G$214,BL178,0)+IF($G$180=$G$214,BL180,0)+IF($G$182=$G$214,BL182,0)+IF($G$184=$G$214,BL184,0)+IF($G$186=$G$214,BL186,0)+IF($G$188=$G$214,BL188,0)+IF($G$190=$G$214,BL190,0)+IF($G$192=$G$214,BL192,0)</f>
        <v>0</v>
      </c>
      <c r="BM214" s="113"/>
      <c r="BN214" s="114"/>
      <c r="BO214" s="114"/>
      <c r="BP214" s="114"/>
      <c r="BQ214" s="114"/>
      <c r="BR214" s="103">
        <f>IF($G$10=$G$214,BR10,0)+IF($G$12=$G$214,BR12,0)+IF($G$14=$G$214,BR14,0)+IF($G$16=$G$214,BR16,0)+IF($G$18=$G$214,BR18,0)+IF($G$20=$G$214,BR20,0)+IF($G$22=$G$214,BR22,0)+IF($G$24=$G$214,BR24,0)+IF($G$26=$G$214,BR26,0)+IF($G$28=$G$214,BR28,0)+IF($G$30=$G$214,BR30,0)+IF($G$32=$G$214,BR32,0)+IF($G$34=$G$214,BR34,0)+IF($G$36=$G$214,BR36,0)+IF($G$38=$G$214,BR38,0)+IF($G$40=$G$214,BR40,0)+IF($G$42=$G$214,BR42,0)+IF($G$44=$G$214,BR44,0)+IF($G$46=$G$214,BR46,0)+IF($G$48=$G$214,BR48,0)+IF($G$50=$G$214,BR50,0)+IF($G$52=$G$214,BR52,0)+IF($G$54=$G$214,BR54,0)+IF($G$56=$G$214,BR56,0)+IF($G$58=$G$214,BR58,0)+IF($G$60=$G$214,BR60,0)+IF($G$62=$G$214,BR62,0)+IF($G$64=$G$214,BR64,0)+IF($G$66=$G$214,BR66,0)+IF($G$68=$G$214,BR68,0)+IF($G$70=$G$214,BR70,0)+IF($G$72=$G$214,BR72,0)+IF($G$74=$G$214,BR74,0)+IF($G$76=$G$214,BR76,0)+IF($G$78=$G$214,BR78,0)+IF($G$80=$G$214,BR80,0)+IF($G$82=$G$214,BR82,0)+IF($G$84=$G$214,BR84,0)+IF($G$86=$G$214,BR86,0)+IF($G$88=$G$214,BR88,0)+IF($G$90=$G$214,BR90,0)+IF($G$92=$G$214,BR92,0)+IF($G$94=$G$214,BR94,0)+IF($G$96=$G$214,BR96,0)+IF($G$98=$G$214,BR98,0)+IF($G$100=$G$214,BR100,0)+IF($G$102=$G$214,BR102,0)+IF($G$104=$G$214,BR104,0)+IF($G$106=$G$214,BR106,0)+IF($G$108=$G$214,BR108,0)+IF($G$110=$G$214,BR110,0)+IF($G$112=$G$214,BR112,0)+IF($G$114=$G$214,BR114,0)+IF($G$116=$G$214,BR116,0)+IF($G$118=$G$214,BR118,0)+IF($G$120=$G$214,BR120,0)+IF($G$122=$G$214,BR122,0)+IF($G$124=$G$214,BR124,0)+IF($G$126=$G$214,BR126,0)+IF($G$128=$G$214,BR128,0)+IF($G$130=$G$214,BR130,0)+IF($G$132=$G$214,BR132,0)+IF($G$134=$G$214,BR134,0)+IF($G$136=$G$214,BR136,0)+IF($G$138=$G$214,BR138,0)+IF($G$140=$G$214,BR140,0)+IF($G$142=$G$214,BR142,0)+IF($G$144=$G$214,BR144,0)+IF($G$146=$G$214,BR146,0)+IF($G$148=$G$214,BR148,0)+IF($G$150=$G$214,BR150,0)+IF($G$152=$G$214,BR152,0)+IF($G$154=$G$214,BR154,0)+IF($G$156=$G$214,BR156,0)+IF($G$158=$G$214,BR158,0)+IF($G$160=$G$214,BR160,0)+IF($G$162=$G$214,BR162,0)+IF($G$164=$G$214,BR164,0)+IF($G$166=$G$214,BR166,0)+IF($G$168=$G$214,BR168,0)+IF($G$170=$G$214,BR170,0)+IF($G$172=$G$214,BR172,0)+IF($G$174=$G$214,BR174,0)+IF($G$176=$G$214,BR176,0)+IF($G$178=$G$214,BR178,0)+IF($G$180=$G$214,BR180,0)+IF($G$182=$G$214,BR182,0)+IF($G$184=$G$214,BR184,0)+IF($G$186=$G$214,BR186,0)+IF($G$188=$G$214,BR188,0)+IF($G$190=$G$214,BR190,0)+IF($G$192=$G$214,BR192,0)</f>
        <v>0</v>
      </c>
      <c r="BS214" s="113"/>
      <c r="BT214" s="114"/>
      <c r="BU214" s="114"/>
      <c r="BV214" s="114"/>
      <c r="BW214" s="114"/>
      <c r="BX214" s="103">
        <f>IF($G$10=$G$214,BX10,0)+IF($G$12=$G$214,BX12,0)+IF($G$14=$G$214,BX14,0)+IF($G$16=$G$214,BX16,0)+IF($G$18=$G$214,BX18,0)+IF($G$20=$G$214,BX20,0)+IF($G$22=$G$214,BX22,0)+IF($G$24=$G$214,BX24,0)+IF($G$26=$G$214,BX26,0)+IF($G$28=$G$214,BX28,0)+IF($G$30=$G$214,BX30,0)+IF($G$32=$G$214,BX32,0)+IF($G$34=$G$214,BX34,0)+IF($G$36=$G$214,BX36,0)+IF($G$38=$G$214,BX38,0)+IF($G$40=$G$214,BX40,0)+IF($G$42=$G$214,BX42,0)+IF($G$44=$G$214,BX44,0)+IF($G$46=$G$214,BX46,0)+IF($G$48=$G$214,BX48,0)+IF($G$50=$G$214,BX50,0)+IF($G$52=$G$214,BX52,0)+IF($G$54=$G$214,BX54,0)+IF($G$56=$G$214,BX56,0)+IF($G$58=$G$214,BX58,0)+IF($G$60=$G$214,BX60,0)+IF($G$62=$G$214,BX62,0)+IF($G$64=$G$214,BX64,0)+IF($G$66=$G$214,BX66,0)+IF($G$68=$G$214,BX68,0)+IF($G$70=$G$214,BX70,0)+IF($G$72=$G$214,BX72,0)+IF($G$74=$G$214,BX74,0)+IF($G$76=$G$214,BX76,0)+IF($G$78=$G$214,BX78,0)+IF($G$80=$G$214,BX80,0)+IF($G$82=$G$214,BX82,0)+IF($G$84=$G$214,BX84,0)+IF($G$86=$G$214,BX86,0)+IF($G$88=$G$214,BX88,0)+IF($G$90=$G$214,BX90,0)+IF($G$92=$G$214,BX92,0)+IF($G$94=$G$214,BX94,0)+IF($G$96=$G$214,BX96,0)+IF($G$98=$G$214,BX98,0)+IF($G$100=$G$214,BX100,0)+IF($G$102=$G$214,BX102,0)+IF($G$104=$G$214,BX104,0)+IF($G$106=$G$214,BX106,0)+IF($G$108=$G$214,BX108,0)+IF($G$110=$G$214,BX110,0)+IF($G$112=$G$214,BX112,0)+IF($G$114=$G$214,BX114,0)+IF($G$116=$G$214,BX116,0)+IF($G$118=$G$214,BX118,0)+IF($G$120=$G$214,BX120,0)+IF($G$122=$G$214,BX122,0)+IF($G$124=$G$214,BX124,0)+IF($G$126=$G$214,BX126,0)+IF($G$128=$G$214,BX128,0)+IF($G$130=$G$214,BX130,0)+IF($G$132=$G$214,BX132,0)+IF($G$134=$G$214,BX134,0)+IF($G$136=$G$214,BX136,0)+IF($G$138=$G$214,BX138,0)+IF($G$140=$G$214,BX140,0)+IF($G$142=$G$214,BX142,0)+IF($G$144=$G$214,BX144,0)+IF($G$146=$G$214,BX146,0)+IF($G$148=$G$214,BX148,0)+IF($G$150=$G$214,BX150,0)+IF($G$152=$G$214,BX152,0)+IF($G$154=$G$214,BX154,0)+IF($G$156=$G$214,BX156,0)+IF($G$158=$G$214,BX158,0)+IF($G$160=$G$214,BX160,0)+IF($G$162=$G$214,BX162,0)+IF($G$164=$G$214,BX164,0)+IF($G$166=$G$214,BX166,0)+IF($G$168=$G$214,BX168,0)+IF($G$170=$G$214,BX170,0)+IF($G$172=$G$214,BX172,0)+IF($G$174=$G$214,BX174,0)+IF($G$176=$G$214,BX176,0)+IF($G$178=$G$214,BX178,0)+IF($G$180=$G$214,BX180,0)+IF($G$182=$G$214,BX182,0)+IF($G$184=$G$214,BX184,0)+IF($G$186=$G$214,BX186,0)+IF($G$188=$G$214,BX188,0)+IF($G$190=$G$214,BX190,0)+IF($G$192=$G$214,BX192,0)</f>
        <v>0</v>
      </c>
      <c r="BY214" s="113"/>
      <c r="BZ214" s="114"/>
      <c r="CA214" s="114"/>
      <c r="CB214" s="114"/>
      <c r="CC214" s="116"/>
      <c r="CD214" s="106">
        <f>IF($G$10=$G$214,CD10,0)+IF($G$12=$G$214,CD12,0)+IF($G$14=$G$214,CD14,0)+IF($G$16=$G$214,CD16,0)+IF($G$18=$G$214,CD18,0)+IF($G$20=$G$214,CD20,0)+IF($G$22=$G$214,CD22,0)+IF($G$24=$G$214,CD24,0)+IF($G$26=$G$214,CD26,0)+IF($G$28=$G$214,CD28,0)+IF($G$30=$G$214,CD30,0)+IF($G$32=$G$214,CD32,0)+IF($G$34=$G$214,CD34,0)+IF($G$36=$G$214,CD36,0)+IF($G$38=$G$214,CD38,0)+IF($G$40=$G$214,CD40,0)+IF($G$42=$G$214,CD42,0)+IF($G$44=$G$214,CD44,0)+IF($G$46=$G$214,CD46,0)+IF($G$48=$G$214,CD48,0)+IF($G$50=$G$214,CD50,0)+IF($G$52=$G$214,CD52,0)+IF($G$54=$G$214,CD54,0)+IF($G$56=$G$214,CD56,0)+IF($G$58=$G$214,CD58,0)+IF($G$60=$G$214,CD60,0)+IF($G$62=$G$214,CD62,0)+IF($G$64=$G$214,CD64,0)+IF($G$66=$G$214,CD66,0)+IF($G$68=$G$214,CD68,0)+IF($G$70=$G$214,CD70,0)+IF($G$72=$G$214,CD72,0)+IF($G$74=$G$214,CD74,0)+IF($G$76=$G$214,CD76,0)+IF($G$78=$G$214,CD78,0)+IF($G$80=$G$214,CD80,0)+IF($G$82=$G$214,CD82,0)+IF($G$84=$G$214,CD84,0)+IF($G$86=$G$214,CD86,0)+IF($G$88=$G$214,CD88,0)+IF($G$90=$G$214,CD90,0)+IF($G$92=$G$214,CD92,0)+IF($G$94=$G$214,CD94,0)+IF($G$96=$G$214,CD96,0)+IF($G$98=$G$214,CD98,0)+IF($G$100=$G$214,CD100,0)+IF($G$102=$G$214,CD102,0)+IF($G$104=$G$214,CD104,0)+IF($G$106=$G$214,CD106,0)+IF($G$108=$G$214,CD108,0)+IF($G$110=$G$214,CD110,0)+IF($G$112=$G$214,CD112,0)+IF($G$114=$G$214,CD114,0)+IF($G$116=$G$214,CD116,0)+IF($G$118=$G$214,CD118,0)+IF($G$120=$G$214,CD120,0)+IF($G$122=$G$214,CD122,0)+IF($G$124=$G$214,CD124,0)+IF($G$126=$G$214,CD126,0)+IF($G$128=$G$214,CD128,0)+IF($G$130=$G$214,CD130,0)+IF($G$132=$G$214,CD132,0)+IF($G$134=$G$214,CD134,0)+IF($G$136=$G$214,CD136,0)+IF($G$138=$G$214,CD138,0)+IF($G$140=$G$214,CD140,0)+IF($G$142=$G$214,CD142,0)+IF($G$144=$G$214,CD144,0)+IF($G$146=$G$214,CD146,0)+IF($G$148=$G$214,CD148,0)+IF($G$150=$G$214,CD150,0)+IF($G$152=$G$214,CD152,0)+IF($G$154=$G$214,CD154,0)+IF($G$156=$G$214,CD156,0)+IF($G$158=$G$214,CD158,0)+IF($G$160=$G$214,CD160,0)+IF($G$162=$G$214,CD162,0)+IF($G$164=$G$214,CD164,0)+IF($G$166=$G$214,CD166,0)+IF($G$168=$G$214,CD168,0)+IF($G$170=$G$214,CD170,0)+IF($G$172=$G$214,CD172,0)+IF($G$174=$G$214,CD174,0)+IF($G$176=$G$214,CD176,0)+IF($G$178=$G$214,CD178,0)+IF($G$180=$G$214,CD180,0)+IF($G$182=$G$214,CD182,0)+IF($G$184=$G$214,CD184,0)+IF($G$186=$G$214,CD186,0)+IF($G$188=$G$214,CD188,0)+IF($G$190=$G$214,CD190,0)+IF($G$192=$G$214,CD192,0)</f>
        <v>0</v>
      </c>
      <c r="CE214" s="117"/>
      <c r="CF214" s="17"/>
      <c r="CG214" s="18"/>
      <c r="CH214" s="18"/>
    </row>
    <row r="215" spans="1:86" ht="16.149999999999999" hidden="1" customHeight="1" outlineLevel="1" thickBot="1" x14ac:dyDescent="0.35">
      <c r="A215" s="67"/>
      <c r="B215" s="509"/>
      <c r="C215" s="476"/>
      <c r="D215" s="477"/>
      <c r="E215" s="477"/>
      <c r="F215" s="478"/>
      <c r="G215" s="480"/>
      <c r="H215" s="99">
        <f>IF(G11=$G$214,H11,0)+IF(G13=$G$214,H13,0)+IF(G15=$G$214,H15,0)+IF(G17=$G$214,H17,0)+IF(G19=$G$214,H19,0)+IF(G21=$G$214,H21,0)+IF(G23=$G$214,H23,0)+IF(G25=$G$214,H25,0)+IF(G27=$G$214,H27,0)+IF(G29=$G$214,H29,0)+IF(G31=$G$214,H31,0)+IF(G33=$G$214,H33,0)+IF(G35=$G$214,H35,0)+IF(G37=$G$214,H37,0)+IF(G39=$G$214,H39,0)+IF(G41=$G$214,H41,0)+IF(G43=$G$214,H43,0)+IF(G45=$G$214,H45,0)+IF(G47=$G$214,H47,0)+IF(G49=$G$214,H49,0)+IF(G51=$G$214,H51,0)+IF(G53=$G$214,H53,0)+IF(G55=$G$214,H55,0)+IF(G57=$G$214,H57,0)+IF(G59=$G$214,H59,0)+IF(G61=$G$214,H61,0)+IF(G63=$G$214,H63,0)+IF(G65=$G$214,H65,0)+IF(G67=$G$214,H67,0)+IF(G69=$G$214,H69,0)+IF(G71=$G$214,H71,0)+IF(G73=$G$214,H73,0)+IF(G75=$G$214,H75,0)+IF(G77=$G$214,H77,0)+IF(G79=$G$214,H79,0)+IF(G81=$G$214,H81,0)+IF(G83=$G$214,H83,0)+IF(G85=$G$214,H85,0)+IF(G87=$G$214,H87,0)+IF(G89=$G$214,H89,0)+IF(G91=$G$214,H91,0)+IF(G93=$G$214,H93,0)+IF(G95=$G$214,H95,0)+IF(G97=$G$214,H97,0)+IF(G99=$G$214,H99,0)+IF(G101=$G$214,H101,0)+IF(G103=$G$214,H103,0)+IF(G105=$G$214,H105,0)+IF(G107=$G$214,H107,0)+IF(G109=$G$214,H109,0)+IF(G111=$G$214,H111,0)+IF(G113=$G$214,H113,0)+IF(G115=$G$214,H115,0)+IF(G117=$G$214,H117,0)+IF(G119=$G$214,H119,0)+IF(G121=$G$214,H121,0)+IF(G123=$G$214,H123,0)+IF(G125=$G$214,H125,0)+IF(G127=$G$214,H127,0)+IF(G129=$G$214,H129,0)+IF(G131=$G$214,H131,0)+IF(G133=$G$214,H133,0)+IF(G135=$G$214,H135,0)+IF(G137=$G$214,H137,0)+IF(G139=$G$214,H139,0)+IF(G141=$G$214,H141,0)+IF(G143=$G$214,H143,0)+IF(G145=$G$214,H145,0)+IF(G147=$G$214,H147,0)+IF(G149=$G$214,H149,0)+IF(G151=$G$214,H151,0)+IF(G153=$G$214,H153,0)+IF(G155=$G$214,H155,0)+IF(G157=$G$214,H157,0)+IF(G159=$G$214,H159,0)+IF(G161=$G$214,H161,0)+IF(G163=$G$214,H163,0)+IF(G165=$G$214,H165,0)+IF(G167=$G$214,H167,0)+IF(G169=$G$214,H169,0)+IF(G171=$G$214,H171,0)+IF(G173=$G$214,H173,0)+IF(G175=$G$214,H175,0)+IF(G177=$G$214,H177,0)+IF(G179=$G$214,H179,0)+IF(G181=$G$214,H181,0)+IF(G183=$G$214,H183,0)+IF(G185=$G$214,H185,0)+IF(G187=$G$214,H187,0)+IF(G189=$G$214,H189,0)+IF(G191=$G$214,H191,0)+IF(G193=$G$214,H193,0)</f>
        <v>0</v>
      </c>
      <c r="I215" s="470"/>
      <c r="J215" s="478"/>
      <c r="K215" s="221"/>
      <c r="L215" s="53"/>
      <c r="M215" s="53"/>
      <c r="N215" s="511"/>
      <c r="O215" s="235">
        <f t="shared" si="117"/>
        <v>0</v>
      </c>
      <c r="P215" s="107">
        <f>IF($G$11=$G$214,P11,0)+IF($G$13=$G$214,P13,0)+IF($G$15=$G$214,P15,0)+IF($G$17=$G$214,P17,0)+IF($G$19=$G$214,P19,0)+IF($G$21=$G$214,P21,0)+IF($G$23=$G$214,P23,0)+IF($G$25=$G$214,P25,0)+IF($G$27=$G$214,P27,0)+IF($G$29=$G$214,P29,0)+IF($G$31=$G$214,P31,0)+IF($G$33=$G$214,P33,0)+IF($G$35=$G$214,P35,0)+IF($G$37=$G$214,P37,0)+IF($G$39=$G$214,P39,0)+IF($G$41=$G$214,P41,0)+IF($G$43=$G$214,P43,0)+IF($G$45=$G$214,P45,0)+IF($G$47=$G$214,P47,0)+IF($G$49=$G$214,P49,0)+IF($G$51=$G$214,P51,0)+IF($G$53=$G$214,P53,0)+IF($G$55=$G$214,P55,0)+IF($G$57=$G$214,P57,0)+IF($G$59=$G$214,P59,0)+IF($G$61=$G$214,P61,0)+IF($G$63=$G$214,P63,0)+IF($G$65=$G$214,P65,0)+IF($G$67=$G$214,P67,0)+IF($G$69=$G$214,P69,0)+IF($G$71=$G$214,P71,0)+IF($G$73=$G$214,P73,0)+IF($G$75=$G$214,P75,0)+IF($G$77=$G$214,P77,0)+IF($G$79=$G$214,P79,0)+IF($G$81=$G$214,P81,0)+IF($G$83=$G$214,P83,0)+IF($G$85=$G$214,P85,0)+IF($G$87=$G$214,P87,0)+IF($G$89=$G$214,P89,0)+IF($G$91=$G$214,P91,0)+IF($G$93=$G$214,P93,0)+IF($G$95=$G$214,P95,0)+IF($G$97=$G$214,P97,0)+IF($G$99=$G$214,P99,0)+IF($G$101=$G$214,P101,0)+IF($G$103=$G$214,P103,0)+IF($G$105=$G$214,P105,0)+IF($G$107=$G$214,P107,0)+IF($G$109=$G$214,P109,0)+IF($G$111=$G$214,P111,0)+IF($G$113=$G$214,P113,0)+IF($G$115=$G$214,P115,0)+IF($G$117=$G$214,P117,0)+IF($G$119=$G$214,P119,0)+IF($G$121=$G$214,P121,0)+IF($G$123=$G$214,P123,0)+IF($G$125=$G$214,P125,0)+IF($G$127=$G$214,P127,0)+IF($G$129=$G$214,P129,0)+IF($G$131=$G$214,P131,0)+IF($G$133=$G$214,P133,0)+IF($G$135=$G$214,P135,0)+IF($G$137=$G$214,P137,0)+IF($G$139=$G$214,P139,0)+IF($G$141=$G$214,P141,0)+IF($G$143=$G$214,P143,0)+IF($G$145=$G$214,P145,0)+IF($G$147=$G$214,P147,0)+IF($G$149=$G$214,P149,0)+IF($G$151=$G$214,P151,0)+IF($G$153=$G$214,P153,0)+IF($G$155=$G$214,P155,0)+IF($G$157=$G$214,P157,0)+IF($G$159=$G$214,P159,0)+IF($G$161=$G$214,P161,0)+IF($G$163=$G$214,P163,0)+IF($G$165=$G$214,P165,0)+IF($G$167=$G$214,P167,0)+IF($G$169=$G$214,P169,0)+IF($G$171=$G$214,P171,0)+IF($G$173=$G$214,P173,0)+IF($G$175=$G$214,P175,0)+IF($G$177=$G$214,P177,0)+IF($G$179=$G$214,P179,0)+IF($G$181=$G$214,P181,0)+IF($G$183=$G$214,P183,0)+IF($G$185=$G$214,P185,0)+IF($G$187=$G$214,P187,0)+IF($G$189=$G$214,P189,0)+IF($G$191=$G$214,P191,0)+IF($G$193=$G$214,P193,0)</f>
        <v>0</v>
      </c>
      <c r="Q215" s="118"/>
      <c r="R215" s="119"/>
      <c r="S215" s="119"/>
      <c r="T215" s="119"/>
      <c r="U215" s="119"/>
      <c r="V215" s="107">
        <f>IF($G$11=$G$214,V11,0)+IF($G$13=$G$214,V13,0)+IF($G$15=$G$214,V15,0)+IF($G$17=$G$214,V17,0)+IF($G$19=$G$214,V19,0)+IF($G$21=$G$214,V21,0)+IF($G$23=$G$214,V23,0)+IF($G$25=$G$214,V25,0)+IF($G$27=$G$214,V27,0)+IF($G$29=$G$214,V29,0)+IF($G$31=$G$214,V31,0)+IF($G$33=$G$214,V33,0)+IF($G$35=$G$214,V35,0)+IF($G$37=$G$214,V37,0)+IF($G$39=$G$214,V39,0)+IF($G$41=$G$214,V41,0)+IF($G$43=$G$214,V43,0)+IF($G$45=$G$214,V45,0)+IF($G$47=$G$214,V47,0)+IF($G$49=$G$214,V49,0)+IF($G$51=$G$214,V51,0)+IF($G$53=$G$214,V53,0)+IF($G$55=$G$214,V55,0)+IF($G$57=$G$214,V57,0)+IF($G$59=$G$214,V59,0)+IF($G$61=$G$214,V61,0)+IF($G$63=$G$214,V63,0)+IF($G$65=$G$214,V65,0)+IF($G$67=$G$214,V67,0)+IF($G$69=$G$214,V69,0)+IF($G$71=$G$214,V71,0)+IF($G$73=$G$214,V73,0)+IF($G$75=$G$214,V75,0)+IF($G$77=$G$214,V77,0)+IF($G$79=$G$214,V79,0)+IF($G$81=$G$214,V81,0)+IF($G$83=$G$214,V83,0)+IF($G$85=$G$214,V85,0)+IF($G$87=$G$214,V87,0)+IF($G$89=$G$214,V89,0)+IF($G$91=$G$214,V91,0)+IF($G$93=$G$214,V93,0)+IF($G$95=$G$214,V95,0)+IF($G$97=$G$214,V97,0)+IF($G$99=$G$214,V99,0)+IF($G$101=$G$214,V101,0)+IF($G$103=$G$214,V103,0)+IF($G$105=$G$214,V105,0)+IF($G$107=$G$214,V107,0)+IF($G$109=$G$214,V109,0)+IF($G$111=$G$214,V111,0)+IF($G$113=$G$214,V113,0)+IF($G$115=$G$214,V115,0)+IF($G$117=$G$214,V117,0)+IF($G$119=$G$214,V119,0)+IF($G$121=$G$214,V121,0)+IF($G$123=$G$214,V123,0)+IF($G$125=$G$214,V125,0)+IF($G$127=$G$214,V127,0)+IF($G$129=$G$214,V129,0)+IF($G$131=$G$214,V131,0)+IF($G$133=$G$214,V133,0)+IF($G$135=$G$214,V135,0)+IF($G$137=$G$214,V137,0)+IF($G$139=$G$214,V139,0)+IF($G$141=$G$214,V141,0)+IF($G$143=$G$214,V143,0)+IF($G$145=$G$214,V145,0)+IF($G$147=$G$214,V147,0)+IF($G$149=$G$214,V149,0)+IF($G$151=$G$214,V151,0)+IF($G$153=$G$214,V153,0)+IF($G$155=$G$214,V155,0)+IF($G$157=$G$214,V157,0)+IF($G$159=$G$214,V159,0)+IF($G$161=$G$214,V161,0)+IF($G$163=$G$214,V163,0)+IF($G$165=$G$214,V165,0)+IF($G$167=$G$214,V167,0)+IF($G$169=$G$214,V169,0)+IF($G$171=$G$214,V171,0)+IF($G$173=$G$214,V173,0)+IF($G$175=$G$214,V175,0)+IF($G$177=$G$214,V177,0)+IF($G$179=$G$214,V179,0)+IF($G$181=$G$214,V181,0)+IF($G$183=$G$214,V183,0)+IF($G$185=$G$214,V185,0)+IF($G$187=$G$214,V187,0)+IF($G$189=$G$214,V189,0)+IF($G$191=$G$214,V191,0)+IF($G$193=$G$214,V193,0)</f>
        <v>0</v>
      </c>
      <c r="W215" s="118"/>
      <c r="X215" s="120"/>
      <c r="Y215" s="120"/>
      <c r="Z215" s="119"/>
      <c r="AA215" s="119"/>
      <c r="AB215" s="107">
        <f>IF($G$11=$G$214,AB11,0)+IF($G$13=$G$214,AB13,0)+IF($G$15=$G$214,AB15,0)+IF($G$17=$G$214,AB17,0)+IF($G$19=$G$214,AB19,0)+IF($G$21=$G$214,AB21,0)+IF($G$23=$G$214,AB23,0)+IF($G$25=$G$214,AB25,0)+IF($G$27=$G$214,AB27,0)+IF($G$29=$G$214,AB29,0)+IF($G$31=$G$214,AB31,0)+IF($G$33=$G$214,AB33,0)+IF($G$35=$G$214,AB35,0)+IF($G$37=$G$214,AB37,0)+IF($G$39=$G$214,AB39,0)+IF($G$41=$G$214,AB41,0)+IF($G$43=$G$214,AB43,0)+IF($G$45=$G$214,AB45,0)+IF($G$47=$G$214,AB47,0)+IF($G$49=$G$214,AB49,0)+IF($G$51=$G$214,AB51,0)+IF($G$53=$G$214,AB53,0)+IF($G$55=$G$214,AB55,0)+IF($G$57=$G$214,AB57,0)+IF($G$59=$G$214,AB59,0)+IF($G$61=$G$214,AB61,0)+IF($G$63=$G$214,AB63,0)+IF($G$65=$G$214,AB65,0)+IF($G$67=$G$214,AB67,0)+IF($G$69=$G$214,AB69,0)+IF($G$71=$G$214,AB71,0)+IF($G$73=$G$214,AB73,0)+IF($G$75=$G$214,AB75,0)+IF($G$77=$G$214,AB77,0)+IF($G$79=$G$214,AB79,0)+IF($G$81=$G$214,AB81,0)+IF($G$83=$G$214,AB83,0)+IF($G$85=$G$214,AB85,0)+IF($G$87=$G$214,AB87,0)+IF($G$89=$G$214,AB89,0)+IF($G$91=$G$214,AB91,0)+IF($G$93=$G$214,AB93,0)+IF($G$95=$G$214,AB95,0)+IF($G$97=$G$214,AB97,0)+IF($G$99=$G$214,AB99,0)+IF($G$101=$G$214,AB101,0)+IF($G$103=$G$214,AB103,0)+IF($G$105=$G$214,AB105,0)+IF($G$107=$G$214,AB107,0)+IF($G$109=$G$214,AB109,0)+IF($G$111=$G$214,AB111,0)+IF($G$113=$G$214,AB113,0)+IF($G$115=$G$214,AB115,0)+IF($G$117=$G$214,AB117,0)+IF($G$119=$G$214,AB119,0)+IF($G$121=$G$214,AB121,0)+IF($G$123=$G$214,AB123,0)+IF($G$125=$G$214,AB125,0)+IF($G$127=$G$214,AB127,0)+IF($G$129=$G$214,AB129,0)+IF($G$131=$G$214,AB131,0)+IF($G$133=$G$214,AB133,0)+IF($G$135=$G$214,AB135,0)+IF($G$137=$G$214,AB137,0)+IF($G$139=$G$214,AB139,0)+IF($G$141=$G$214,AB141,0)+IF($G$143=$G$214,AB143,0)+IF($G$145=$G$214,AB145,0)+IF($G$147=$G$214,AB147,0)+IF($G$149=$G$214,AB149,0)+IF($G$151=$G$214,AB151,0)+IF($G$153=$G$214,AB153,0)+IF($G$155=$G$214,AB155,0)+IF($G$157=$G$214,AB157,0)+IF($G$159=$G$214,AB159,0)+IF($G$161=$G$214,AB161,0)+IF($G$163=$G$214,AB163,0)+IF($G$165=$G$214,AB165,0)+IF($G$167=$G$214,AB167,0)+IF($G$169=$G$214,AB169,0)+IF($G$171=$G$214,AB171,0)+IF($G$173=$G$214,AB173,0)+IF($G$175=$G$214,AB175,0)+IF($G$177=$G$214,AB177,0)+IF($G$179=$G$214,AB179,0)+IF($G$181=$G$214,AB181,0)+IF($G$183=$G$214,AB183,0)+IF($G$185=$G$214,AB185,0)+IF($G$187=$G$214,AB187,0)+IF($G$189=$G$214,AB189,0)+IF($G$191=$G$214,AB191,0)+IF($G$193=$G$214,AB193,0)</f>
        <v>0</v>
      </c>
      <c r="AC215" s="118"/>
      <c r="AD215" s="119"/>
      <c r="AE215" s="119"/>
      <c r="AF215" s="119"/>
      <c r="AG215" s="119"/>
      <c r="AH215" s="107">
        <f>IF($G$11=$G$214,AH11,0)+IF($G$13=$G$214,AH13,0)+IF($G$15=$G$214,AH15,0)+IF($G$17=$G$214,AH17,0)+IF($G$19=$G$214,AH19,0)+IF($G$21=$G$214,AH21,0)+IF($G$23=$G$214,AH23,0)+IF($G$25=$G$214,AH25,0)+IF($G$27=$G$214,AH27,0)+IF($G$29=$G$214,AH29,0)+IF($G$31=$G$214,AH31,0)+IF($G$33=$G$214,AH33,0)+IF($G$35=$G$214,AH35,0)+IF($G$37=$G$214,AH37,0)+IF($G$39=$G$214,AH39,0)+IF($G$41=$G$214,AH41,0)+IF($G$43=$G$214,AH43,0)+IF($G$45=$G$214,AH45,0)+IF($G$47=$G$214,AH47,0)+IF($G$49=$G$214,AH49,0)+IF($G$51=$G$214,AH51,0)+IF($G$53=$G$214,AH53,0)+IF($G$55=$G$214,AH55,0)+IF($G$57=$G$214,AH57,0)+IF($G$59=$G$214,AH59,0)+IF($G$61=$G$214,AH61,0)+IF($G$63=$G$214,AH63,0)+IF($G$65=$G$214,AH65,0)+IF($G$67=$G$214,AH67,0)+IF($G$69=$G$214,AH69,0)+IF($G$71=$G$214,AH71,0)+IF($G$73=$G$214,AH73,0)+IF($G$75=$G$214,AH75,0)+IF($G$77=$G$214,AH77,0)+IF($G$79=$G$214,AH79,0)+IF($G$81=$G$214,AH81,0)+IF($G$83=$G$214,AH83,0)+IF($G$85=$G$214,AH85,0)+IF($G$87=$G$214,AH87,0)+IF($G$89=$G$214,AH89,0)+IF($G$91=$G$214,AH91,0)+IF($G$93=$G$214,AH93,0)+IF($G$95=$G$214,AH95,0)+IF($G$97=$G$214,AH97,0)+IF($G$99=$G$214,AH99,0)+IF($G$101=$G$214,AH101,0)+IF($G$103=$G$214,AH103,0)+IF($G$105=$G$214,AH105,0)+IF($G$107=$G$214,AH107,0)+IF($G$109=$G$214,AH109,0)+IF($G$111=$G$214,AH111,0)+IF($G$113=$G$214,AH113,0)+IF($G$115=$G$214,AH115,0)+IF($G$117=$G$214,AH117,0)+IF($G$119=$G$214,AH119,0)+IF($G$121=$G$214,AH121,0)+IF($G$123=$G$214,AH123,0)+IF($G$125=$G$214,AH125,0)+IF($G$127=$G$214,AH127,0)+IF($G$129=$G$214,AH129,0)+IF($G$131=$G$214,AH131,0)+IF($G$133=$G$214,AH133,0)+IF($G$135=$G$214,AH135,0)+IF($G$137=$G$214,AH137,0)+IF($G$139=$G$214,AH139,0)+IF($G$141=$G$214,AH141,0)+IF($G$143=$G$214,AH143,0)+IF($G$145=$G$214,AH145,0)+IF($G$147=$G$214,AH147,0)+IF($G$149=$G$214,AH149,0)+IF($G$151=$G$214,AH151,0)+IF($G$153=$G$214,AH153,0)+IF($G$155=$G$214,AH155,0)+IF($G$157=$G$214,AH157,0)+IF($G$159=$G$214,AH159,0)+IF($G$161=$G$214,AH161,0)+IF($G$163=$G$214,AH163,0)+IF($G$165=$G$214,AH165,0)+IF($G$167=$G$214,AH167,0)+IF($G$169=$G$214,AH169,0)+IF($G$171=$G$214,AH171,0)+IF($G$173=$G$214,AH173,0)+IF($G$175=$G$214,AH175,0)+IF($G$177=$G$214,AH177,0)+IF($G$179=$G$214,AH179,0)+IF($G$181=$G$214,AH181,0)+IF($G$183=$G$214,AH183,0)+IF($G$185=$G$214,AH185,0)+IF($G$187=$G$214,AH187,0)+IF($G$189=$G$214,AH189,0)+IF($G$191=$G$214,AH191,0)+IF($G$193=$G$214,AH193,0)</f>
        <v>0</v>
      </c>
      <c r="AI215" s="118"/>
      <c r="AJ215" s="119"/>
      <c r="AK215" s="119"/>
      <c r="AL215" s="119"/>
      <c r="AM215" s="119"/>
      <c r="AN215" s="107">
        <f>IF($G$11=$G$214,AN11,0)+IF($G$13=$G$214,AN13,0)+IF($G$15=$G$214,AN15,0)+IF($G$17=$G$214,AN17,0)+IF($G$19=$G$214,AN19,0)+IF($G$21=$G$214,AN21,0)+IF($G$23=$G$214,AN23,0)+IF($G$25=$G$214,AN25,0)+IF($G$27=$G$214,AN27,0)+IF($G$29=$G$214,AN29,0)+IF($G$31=$G$214,AN31,0)+IF($G$33=$G$214,AN33,0)+IF($G$35=$G$214,AN35,0)+IF($G$37=$G$214,AN37,0)+IF($G$39=$G$214,AN39,0)+IF($G$41=$G$214,AN41,0)+IF($G$43=$G$214,AN43,0)+IF($G$45=$G$214,AN45,0)+IF($G$47=$G$214,AN47,0)+IF($G$49=$G$214,AN49,0)+IF($G$51=$G$214,AN51,0)+IF($G$53=$G$214,AN53,0)+IF($G$55=$G$214,AN55,0)+IF($G$57=$G$214,AN57,0)+IF($G$59=$G$214,AN59,0)+IF($G$61=$G$214,AN61,0)+IF($G$63=$G$214,AN63,0)+IF($G$65=$G$214,AN65,0)+IF($G$67=$G$214,AN67,0)+IF($G$69=$G$214,AN69,0)+IF($G$71=$G$214,AN71,0)+IF($G$73=$G$214,AN73,0)+IF($G$75=$G$214,AN75,0)+IF($G$77=$G$214,AN77,0)+IF($G$79=$G$214,AN79,0)+IF($G$81=$G$214,AN81,0)+IF($G$83=$G$214,AN83,0)+IF($G$85=$G$214,AN85,0)+IF($G$87=$G$214,AN87,0)+IF($G$89=$G$214,AN89,0)+IF($G$91=$G$214,AN91,0)+IF($G$93=$G$214,AN93,0)+IF($G$95=$G$214,AN95,0)+IF($G$97=$G$214,AN97,0)+IF($G$99=$G$214,AN99,0)+IF($G$101=$G$214,AN101,0)+IF($G$103=$G$214,AN103,0)+IF($G$105=$G$214,AN105,0)+IF($G$107=$G$214,AN107,0)+IF($G$109=$G$214,AN109,0)+IF($G$111=$G$214,AN111,0)+IF($G$113=$G$214,AN113,0)+IF($G$115=$G$214,AN115,0)+IF($G$117=$G$214,AN117,0)+IF($G$119=$G$214,AN119,0)+IF($G$121=$G$214,AN121,0)+IF($G$123=$G$214,AN123,0)+IF($G$125=$G$214,AN125,0)+IF($G$127=$G$214,AN127,0)+IF($G$129=$G$214,AN129,0)+IF($G$131=$G$214,AN131,0)+IF($G$133=$G$214,AN133,0)+IF($G$135=$G$214,AN135,0)+IF($G$137=$G$214,AN137,0)+IF($G$139=$G$214,AN139,0)+IF($G$141=$G$214,AN141,0)+IF($G$143=$G$214,AN143,0)+IF($G$145=$G$214,AN145,0)+IF($G$147=$G$214,AN147,0)+IF($G$149=$G$214,AN149,0)+IF($G$151=$G$214,AN151,0)+IF($G$153=$G$214,AN153,0)+IF($G$155=$G$214,AN155,0)+IF($G$157=$G$214,AN157,0)+IF($G$159=$G$214,AN159,0)+IF($G$161=$G$214,AN161,0)+IF($G$163=$G$214,AN163,0)+IF($G$165=$G$214,AN165,0)+IF($G$167=$G$214,AN167,0)+IF($G$169=$G$214,AN169,0)+IF($G$171=$G$214,AN171,0)+IF($G$173=$G$214,AN173,0)+IF($G$175=$G$214,AN175,0)+IF($G$177=$G$214,AN177,0)+IF($G$179=$G$214,AN179,0)+IF($G$181=$G$214,AN181,0)+IF($G$183=$G$214,AN183,0)+IF($G$185=$G$214,AN185,0)+IF($G$187=$G$214,AN187,0)+IF($G$189=$G$214,AN189,0)+IF($G$191=$G$214,AN191,0)+IF($G$193=$G$214,AN193,0)</f>
        <v>0</v>
      </c>
      <c r="AO215" s="118"/>
      <c r="AP215" s="119"/>
      <c r="AQ215" s="119"/>
      <c r="AR215" s="119"/>
      <c r="AS215" s="119"/>
      <c r="AT215" s="107">
        <f>IF($G$11=$G$214,AT11,0)+IF($G$13=$G$214,AT13,0)+IF($G$15=$G$214,AT15,0)+IF($G$17=$G$214,AT17,0)+IF($G$19=$G$214,AT19,0)+IF($G$21=$G$214,AT21,0)+IF($G$23=$G$214,AT23,0)+IF($G$25=$G$214,AT25,0)+IF($G$27=$G$214,AT27,0)+IF($G$29=$G$214,AT29,0)+IF($G$31=$G$214,AT31,0)+IF($G$33=$G$214,AT33,0)+IF($G$35=$G$214,AT35,0)+IF($G$37=$G$214,AT37,0)+IF($G$39=$G$214,AT39,0)+IF($G$41=$G$214,AT41,0)+IF($G$43=$G$214,AT43,0)+IF($G$45=$G$214,AT45,0)+IF($G$47=$G$214,AT47,0)+IF($G$49=$G$214,AT49,0)+IF($G$51=$G$214,AT51,0)+IF($G$53=$G$214,AT53,0)+IF($G$55=$G$214,AT55,0)+IF($G$57=$G$214,AT57,0)+IF($G$59=$G$214,AT59,0)+IF($G$61=$G$214,AT61,0)+IF($G$63=$G$214,AT63,0)+IF($G$65=$G$214,AT65,0)+IF($G$67=$G$214,AT67,0)+IF($G$69=$G$214,AT69,0)+IF($G$71=$G$214,AT71,0)+IF($G$73=$G$214,AT73,0)+IF($G$75=$G$214,AT75,0)+IF($G$77=$G$214,AT77,0)+IF($G$79=$G$214,AT79,0)+IF($G$81=$G$214,AT81,0)+IF($G$83=$G$214,AT83,0)+IF($G$85=$G$214,AT85,0)+IF($G$87=$G$214,AT87,0)+IF($G$89=$G$214,AT89,0)+IF($G$91=$G$214,AT91,0)+IF($G$93=$G$214,AT93,0)+IF($G$95=$G$214,AT95,0)+IF($G$97=$G$214,AT97,0)+IF($G$99=$G$214,AT99,0)+IF($G$101=$G$214,AT101,0)+IF($G$103=$G$214,AT103,0)+IF($G$105=$G$214,AT105,0)+IF($G$107=$G$214,AT107,0)+IF($G$109=$G$214,AT109,0)+IF($G$111=$G$214,AT111,0)+IF($G$113=$G$214,AT113,0)+IF($G$115=$G$214,AT115,0)+IF($G$117=$G$214,AT117,0)+IF($G$119=$G$214,AT119,0)+IF($G$121=$G$214,AT121,0)+IF($G$123=$G$214,AT123,0)+IF($G$125=$G$214,AT125,0)+IF($G$127=$G$214,AT127,0)+IF($G$129=$G$214,AT129,0)+IF($G$131=$G$214,AT131,0)+IF($G$133=$G$214,AT133,0)+IF($G$135=$G$214,AT135,0)+IF($G$137=$G$214,AT137,0)+IF($G$139=$G$214,AT139,0)+IF($G$141=$G$214,AT141,0)+IF($G$143=$G$214,AT143,0)+IF($G$145=$G$214,AT145,0)+IF($G$147=$G$214,AT147,0)+IF($G$149=$G$214,AT149,0)+IF($G$151=$G$214,AT151,0)+IF($G$153=$G$214,AT153,0)+IF($G$155=$G$214,AT155,0)+IF($G$157=$G$214,AT157,0)+IF($G$159=$G$214,AT159,0)+IF($G$161=$G$214,AT161,0)+IF($G$163=$G$214,AT163,0)+IF($G$165=$G$214,AT165,0)+IF($G$167=$G$214,AT167,0)+IF($G$169=$G$214,AT169,0)+IF($G$171=$G$214,AT171,0)+IF($G$173=$G$214,AT173,0)+IF($G$175=$G$214,AT175,0)+IF($G$177=$G$214,AT177,0)+IF($G$179=$G$214,AT179,0)+IF($G$181=$G$214,AT181,0)+IF($G$183=$G$214,AT183,0)+IF($G$185=$G$214,AT185,0)+IF($G$187=$G$214,AT187,0)+IF($G$189=$G$214,AT189,0)+IF($G$191=$G$214,AT191,0)+IF($G$193=$G$214,AT193,0)</f>
        <v>0</v>
      </c>
      <c r="AU215" s="118"/>
      <c r="AV215" s="119"/>
      <c r="AW215" s="119"/>
      <c r="AX215" s="119"/>
      <c r="AY215" s="119"/>
      <c r="AZ215" s="107">
        <f>IF($G$11=$G$214,AZ11,0)+IF($G$13=$G$214,AZ13,0)+IF($G$15=$G$214,AZ15,0)+IF($G$17=$G$214,AZ17,0)+IF($G$19=$G$214,AZ19,0)+IF($G$21=$G$214,AZ21,0)+IF($G$23=$G$214,AZ23,0)+IF($G$25=$G$214,AZ25,0)+IF($G$27=$G$214,AZ27,0)+IF($G$29=$G$214,AZ29,0)+IF($G$31=$G$214,AZ31,0)+IF($G$33=$G$214,AZ33,0)+IF($G$35=$G$214,AZ35,0)+IF($G$37=$G$214,AZ37,0)+IF($G$39=$G$214,AZ39,0)+IF($G$41=$G$214,AZ41,0)+IF($G$43=$G$214,AZ43,0)+IF($G$45=$G$214,AZ45,0)+IF($G$47=$G$214,AZ47,0)+IF($G$49=$G$214,AZ49,0)+IF($G$51=$G$214,AZ51,0)+IF($G$53=$G$214,AZ53,0)+IF($G$55=$G$214,AZ55,0)+IF($G$57=$G$214,AZ57,0)+IF($G$59=$G$214,AZ59,0)+IF($G$61=$G$214,AZ61,0)+IF($G$63=$G$214,AZ63,0)+IF($G$65=$G$214,AZ65,0)+IF($G$67=$G$214,AZ67,0)+IF($G$69=$G$214,AZ69,0)+IF($G$71=$G$214,AZ71,0)+IF($G$73=$G$214,AZ73,0)+IF($G$75=$G$214,AZ75,0)+IF($G$77=$G$214,AZ77,0)+IF($G$79=$G$214,AZ79,0)+IF($G$81=$G$214,AZ81,0)+IF($G$83=$G$214,AZ83,0)+IF($G$85=$G$214,AZ85,0)+IF($G$87=$G$214,AZ87,0)+IF($G$89=$G$214,AZ89,0)+IF($G$91=$G$214,AZ91,0)+IF($G$93=$G$214,AZ93,0)+IF($G$95=$G$214,AZ95,0)+IF($G$97=$G$214,AZ97,0)+IF($G$99=$G$214,AZ99,0)+IF($G$101=$G$214,AZ101,0)+IF($G$103=$G$214,AZ103,0)+IF($G$105=$G$214,AZ105,0)+IF($G$107=$G$214,AZ107,0)+IF($G$109=$G$214,AZ109,0)+IF($G$111=$G$214,AZ111,0)+IF($G$113=$G$214,AZ113,0)+IF($G$115=$G$214,AZ115,0)+IF($G$117=$G$214,AZ117,0)+IF($G$119=$G$214,AZ119,0)+IF($G$121=$G$214,AZ121,0)+IF($G$123=$G$214,AZ123,0)+IF($G$125=$G$214,AZ125,0)+IF($G$127=$G$214,AZ127,0)+IF($G$129=$G$214,AZ129,0)+IF($G$131=$G$214,AZ131,0)+IF($G$133=$G$214,AZ133,0)+IF($G$135=$G$214,AZ135,0)+IF($G$137=$G$214,AZ137,0)+IF($G$139=$G$214,AZ139,0)+IF($G$141=$G$214,AZ141,0)+IF($G$143=$G$214,AZ143,0)+IF($G$145=$G$214,AZ145,0)+IF($G$147=$G$214,AZ147,0)+IF($G$149=$G$214,AZ149,0)+IF($G$151=$G$214,AZ151,0)+IF($G$153=$G$214,AZ153,0)+IF($G$155=$G$214,AZ155,0)+IF($G$157=$G$214,AZ157,0)+IF($G$159=$G$214,AZ159,0)+IF($G$161=$G$214,AZ161,0)+IF($G$163=$G$214,AZ163,0)+IF($G$165=$G$214,AZ165,0)+IF($G$167=$G$214,AZ167,0)+IF($G$169=$G$214,AZ169,0)+IF($G$171=$G$214,AZ171,0)+IF($G$173=$G$214,AZ173,0)+IF($G$175=$G$214,AZ175,0)+IF($G$177=$G$214,AZ177,0)+IF($G$179=$G$214,AZ179,0)+IF($G$181=$G$214,AZ181,0)+IF($G$183=$G$214,AZ183,0)+IF($G$185=$G$214,AZ185,0)+IF($G$187=$G$214,AZ187,0)+IF($G$189=$G$214,AZ189,0)+IF($G$191=$G$214,AZ191,0)+IF($G$193=$G$214,AZ193,0)</f>
        <v>0</v>
      </c>
      <c r="BA215" s="118"/>
      <c r="BB215" s="119"/>
      <c r="BC215" s="119"/>
      <c r="BD215" s="119"/>
      <c r="BE215" s="119"/>
      <c r="BF215" s="107">
        <f>IF($G$11=$G$214,BF11,0)+IF($G$13=$G$214,BF13,0)+IF($G$15=$G$214,BF15,0)+IF($G$17=$G$214,BF17,0)+IF($G$19=$G$214,BF19,0)+IF($G$21=$G$214,BF21,0)+IF($G$23=$G$214,BF23,0)+IF($G$25=$G$214,BF25,0)+IF($G$27=$G$214,BF27,0)+IF($G$29=$G$214,BF29,0)+IF($G$31=$G$214,BF31,0)+IF($G$33=$G$214,BF33,0)+IF($G$35=$G$214,BF35,0)+IF($G$37=$G$214,BF37,0)+IF($G$39=$G$214,BF39,0)+IF($G$41=$G$214,BF41,0)+IF($G$43=$G$214,BF43,0)+IF($G$45=$G$214,BF45,0)+IF($G$47=$G$214,BF47,0)+IF($G$49=$G$214,BF49,0)+IF($G$51=$G$214,BF51,0)+IF($G$53=$G$214,BF53,0)+IF($G$55=$G$214,BF55,0)+IF($G$57=$G$214,BF57,0)+IF($G$59=$G$214,BF59,0)+IF($G$61=$G$214,BF61,0)+IF($G$63=$G$214,BF63,0)+IF($G$65=$G$214,BF65,0)+IF($G$67=$G$214,BF67,0)+IF($G$69=$G$214,BF69,0)+IF($G$71=$G$214,BF71,0)+IF($G$73=$G$214,BF73,0)+IF($G$75=$G$214,BF75,0)+IF($G$77=$G$214,BF77,0)+IF($G$79=$G$214,BF79,0)+IF($G$81=$G$214,BF81,0)+IF($G$83=$G$214,BF83,0)+IF($G$85=$G$214,BF85,0)+IF($G$87=$G$214,BF87,0)+IF($G$89=$G$214,BF89,0)+IF($G$91=$G$214,BF91,0)+IF($G$93=$G$214,BF93,0)+IF($G$95=$G$214,BF95,0)+IF($G$97=$G$214,BF97,0)+IF($G$99=$G$214,BF99,0)+IF($G$101=$G$214,BF101,0)+IF($G$103=$G$214,BF103,0)+IF($G$105=$G$214,BF105,0)+IF($G$107=$G$214,BF107,0)+IF($G$109=$G$214,BF109,0)+IF($G$111=$G$214,BF111,0)+IF($G$113=$G$214,BF113,0)+IF($G$115=$G$214,BF115,0)+IF($G$117=$G$214,BF117,0)+IF($G$119=$G$214,BF119,0)+IF($G$121=$G$214,BF121,0)+IF($G$123=$G$214,BF123,0)+IF($G$125=$G$214,BF125,0)+IF($G$127=$G$214,BF127,0)+IF($G$129=$G$214,BF129,0)+IF($G$131=$G$214,BF131,0)+IF($G$133=$G$214,BF133,0)+IF($G$135=$G$214,BF135,0)+IF($G$137=$G$214,BF137,0)+IF($G$139=$G$214,BF139,0)+IF($G$141=$G$214,BF141,0)+IF($G$143=$G$214,BF143,0)+IF($G$145=$G$214,BF145,0)+IF($G$147=$G$214,BF147,0)+IF($G$149=$G$214,BF149,0)+IF($G$151=$G$214,BF151,0)+IF($G$153=$G$214,BF153,0)+IF($G$155=$G$214,BF155,0)+IF($G$157=$G$214,BF157,0)+IF($G$159=$G$214,BF159,0)+IF($G$161=$G$214,BF161,0)+IF($G$163=$G$214,BF163,0)+IF($G$165=$G$214,BF165,0)+IF($G$167=$G$214,BF167,0)+IF($G$169=$G$214,BF169,0)+IF($G$171=$G$214,BF171,0)+IF($G$173=$G$214,BF173,0)+IF($G$175=$G$214,BF175,0)+IF($G$177=$G$214,BF177,0)+IF($G$179=$G$214,BF179,0)+IF($G$181=$G$214,BF181,0)+IF($G$183=$G$214,BF183,0)+IF($G$185=$G$214,BF185,0)+IF($G$187=$G$214,BF187,0)+IF($G$189=$G$214,BF189,0)+IF($G$191=$G$214,BF191,0)+IF($G$193=$G$214,BF193,0)</f>
        <v>0</v>
      </c>
      <c r="BG215" s="118"/>
      <c r="BH215" s="119"/>
      <c r="BI215" s="119"/>
      <c r="BJ215" s="119"/>
      <c r="BK215" s="119"/>
      <c r="BL215" s="107">
        <f>IF($G$11=$G$214,BL11,0)+IF($G$13=$G$214,BL13,0)+IF($G$15=$G$214,BL15,0)+IF($G$17=$G$214,BL17,0)+IF($G$19=$G$214,BL19,0)+IF($G$21=$G$214,BL21,0)+IF($G$23=$G$214,BL23,0)+IF($G$25=$G$214,BL25,0)+IF($G$27=$G$214,BL27,0)+IF($G$29=$G$214,BL29,0)+IF($G$31=$G$214,BL31,0)+IF($G$33=$G$214,BL33,0)+IF($G$35=$G$214,BL35,0)+IF($G$37=$G$214,BL37,0)+IF($G$39=$G$214,BL39,0)+IF($G$41=$G$214,BL41,0)+IF($G$43=$G$214,BL43,0)+IF($G$45=$G$214,BL45,0)+IF($G$47=$G$214,BL47,0)+IF($G$49=$G$214,BL49,0)+IF($G$51=$G$214,BL51,0)+IF($G$53=$G$214,BL53,0)+IF($G$55=$G$214,BL55,0)+IF($G$57=$G$214,BL57,0)+IF($G$59=$G$214,BL59,0)+IF($G$61=$G$214,BL61,0)+IF($G$63=$G$214,BL63,0)+IF($G$65=$G$214,BL65,0)+IF($G$67=$G$214,BL67,0)+IF($G$69=$G$214,BL69,0)+IF($G$71=$G$214,BL71,0)+IF($G$73=$G$214,BL73,0)+IF($G$75=$G$214,BL75,0)+IF($G$77=$G$214,BL77,0)+IF($G$79=$G$214,BL79,0)+IF($G$81=$G$214,BL81,0)+IF($G$83=$G$214,BL83,0)+IF($G$85=$G$214,BL85,0)+IF($G$87=$G$214,BL87,0)+IF($G$89=$G$214,BL89,0)+IF($G$91=$G$214,BL91,0)+IF($G$93=$G$214,BL93,0)+IF($G$95=$G$214,BL95,0)+IF($G$97=$G$214,BL97,0)+IF($G$99=$G$214,BL99,0)+IF($G$101=$G$214,BL101,0)+IF($G$103=$G$214,BL103,0)+IF($G$105=$G$214,BL105,0)+IF($G$107=$G$214,BL107,0)+IF($G$109=$G$214,BL109,0)+IF($G$111=$G$214,BL111,0)+IF($G$113=$G$214,BL113,0)+IF($G$115=$G$214,BL115,0)+IF($G$117=$G$214,BL117,0)+IF($G$119=$G$214,BL119,0)+IF($G$121=$G$214,BL121,0)+IF($G$123=$G$214,BL123,0)+IF($G$125=$G$214,BL125,0)+IF($G$127=$G$214,BL127,0)+IF($G$129=$G$214,BL129,0)+IF($G$131=$G$214,BL131,0)+IF($G$133=$G$214,BL133,0)+IF($G$135=$G$214,BL135,0)+IF($G$137=$G$214,BL137,0)+IF($G$139=$G$214,BL139,0)+IF($G$141=$G$214,BL141,0)+IF($G$143=$G$214,BL143,0)+IF($G$145=$G$214,BL145,0)+IF($G$147=$G$214,BL147,0)+IF($G$149=$G$214,BL149,0)+IF($G$151=$G$214,BL151,0)+IF($G$153=$G$214,BL153,0)+IF($G$155=$G$214,BL155,0)+IF($G$157=$G$214,BL157,0)+IF($G$159=$G$214,BL159,0)+IF($G$161=$G$214,BL161,0)+IF($G$163=$G$214,BL163,0)+IF($G$165=$G$214,BL165,0)+IF($G$167=$G$214,BL167,0)+IF($G$169=$G$214,BL169,0)+IF($G$171=$G$214,BL171,0)+IF($G$173=$G$214,BL173,0)+IF($G$175=$G$214,BL175,0)+IF($G$177=$G$214,BL177,0)+IF($G$179=$G$214,BL179,0)+IF($G$181=$G$214,BL181,0)+IF($G$183=$G$214,BL183,0)+IF($G$185=$G$214,BL185,0)+IF($G$187=$G$214,BL187,0)+IF($G$189=$G$214,BL189,0)+IF($G$191=$G$214,BL191,0)+IF($G$193=$G$214,BL193,0)</f>
        <v>0</v>
      </c>
      <c r="BM215" s="118"/>
      <c r="BN215" s="119"/>
      <c r="BO215" s="119"/>
      <c r="BP215" s="119"/>
      <c r="BQ215" s="119"/>
      <c r="BR215" s="107">
        <f>IF($G$11=$G$214,BR11,0)+IF($G$13=$G$214,BR13,0)+IF($G$15=$G$214,BR15,0)+IF($G$17=$G$214,BR17,0)+IF($G$19=$G$214,BR19,0)+IF($G$21=$G$214,BR21,0)+IF($G$23=$G$214,BR23,0)+IF($G$25=$G$214,BR25,0)+IF($G$27=$G$214,BR27,0)+IF($G$29=$G$214,BR29,0)+IF($G$31=$G$214,BR31,0)+IF($G$33=$G$214,BR33,0)+IF($G$35=$G$214,BR35,0)+IF($G$37=$G$214,BR37,0)+IF($G$39=$G$214,BR39,0)+IF($G$41=$G$214,BR41,0)+IF($G$43=$G$214,BR43,0)+IF($G$45=$G$214,BR45,0)+IF($G$47=$G$214,BR47,0)+IF($G$49=$G$214,BR49,0)+IF($G$51=$G$214,BR51,0)+IF($G$53=$G$214,BR53,0)+IF($G$55=$G$214,BR55,0)+IF($G$57=$G$214,BR57,0)+IF($G$59=$G$214,BR59,0)+IF($G$61=$G$214,BR61,0)+IF($G$63=$G$214,BR63,0)+IF($G$65=$G$214,BR65,0)+IF($G$67=$G$214,BR67,0)+IF($G$69=$G$214,BR69,0)+IF($G$71=$G$214,BR71,0)+IF($G$73=$G$214,BR73,0)+IF($G$75=$G$214,BR75,0)+IF($G$77=$G$214,BR77,0)+IF($G$79=$G$214,BR79,0)+IF($G$81=$G$214,BR81,0)+IF($G$83=$G$214,BR83,0)+IF($G$85=$G$214,BR85,0)+IF($G$87=$G$214,BR87,0)+IF($G$89=$G$214,BR89,0)+IF($G$91=$G$214,BR91,0)+IF($G$93=$G$214,BR93,0)+IF($G$95=$G$214,BR95,0)+IF($G$97=$G$214,BR97,0)+IF($G$99=$G$214,BR99,0)+IF($G$101=$G$214,BR101,0)+IF($G$103=$G$214,BR103,0)+IF($G$105=$G$214,BR105,0)+IF($G$107=$G$214,BR107,0)+IF($G$109=$G$214,BR109,0)+IF($G$111=$G$214,BR111,0)+IF($G$113=$G$214,BR113,0)+IF($G$115=$G$214,BR115,0)+IF($G$117=$G$214,BR117,0)+IF($G$119=$G$214,BR119,0)+IF($G$121=$G$214,BR121,0)+IF($G$123=$G$214,BR123,0)+IF($G$125=$G$214,BR125,0)+IF($G$127=$G$214,BR127,0)+IF($G$129=$G$214,BR129,0)+IF($G$131=$G$214,BR131,0)+IF($G$133=$G$214,BR133,0)+IF($G$135=$G$214,BR135,0)+IF($G$137=$G$214,BR137,0)+IF($G$139=$G$214,BR139,0)+IF($G$141=$G$214,BR141,0)+IF($G$143=$G$214,BR143,0)+IF($G$145=$G$214,BR145,0)+IF($G$147=$G$214,BR147,0)+IF($G$149=$G$214,BR149,0)+IF($G$151=$G$214,BR151,0)+IF($G$153=$G$214,BR153,0)+IF($G$155=$G$214,BR155,0)+IF($G$157=$G$214,BR157,0)+IF($G$159=$G$214,BR159,0)+IF($G$161=$G$214,BR161,0)+IF($G$163=$G$214,BR163,0)+IF($G$165=$G$214,BR165,0)+IF($G$167=$G$214,BR167,0)+IF($G$169=$G$214,BR169,0)+IF($G$171=$G$214,BR171,0)+IF($G$173=$G$214,BR173,0)+IF($G$175=$G$214,BR175,0)+IF($G$177=$G$214,BR177,0)+IF($G$179=$G$214,BR179,0)+IF($G$181=$G$214,BR181,0)+IF($G$183=$G$214,BR183,0)+IF($G$185=$G$214,BR185,0)+IF($G$187=$G$214,BR187,0)+IF($G$189=$G$214,BR189,0)+IF($G$191=$G$214,BR191,0)+IF($G$193=$G$214,BR193,0)</f>
        <v>0</v>
      </c>
      <c r="BS215" s="118"/>
      <c r="BT215" s="119"/>
      <c r="BU215" s="119"/>
      <c r="BV215" s="119"/>
      <c r="BW215" s="119"/>
      <c r="BX215" s="107">
        <f>IF($G$11=$G$214,BX11,0)+IF($G$13=$G$214,BX13,0)+IF($G$15=$G$214,BX15,0)+IF($G$17=$G$214,BX17,0)+IF($G$19=$G$214,BX19,0)+IF($G$21=$G$214,BX21,0)+IF($G$23=$G$214,BX23,0)+IF($G$25=$G$214,BX25,0)+IF($G$27=$G$214,BX27,0)+IF($G$29=$G$214,BX29,0)+IF($G$31=$G$214,BX31,0)+IF($G$33=$G$214,BX33,0)+IF($G$35=$G$214,BX35,0)+IF($G$37=$G$214,BX37,0)+IF($G$39=$G$214,BX39,0)+IF($G$41=$G$214,BX41,0)+IF($G$43=$G$214,BX43,0)+IF($G$45=$G$214,BX45,0)+IF($G$47=$G$214,BX47,0)+IF($G$49=$G$214,BX49,0)+IF($G$51=$G$214,BX51,0)+IF($G$53=$G$214,BX53,0)+IF($G$55=$G$214,BX55,0)+IF($G$57=$G$214,BX57,0)+IF($G$59=$G$214,BX59,0)+IF($G$61=$G$214,BX61,0)+IF($G$63=$G$214,BX63,0)+IF($G$65=$G$214,BX65,0)+IF($G$67=$G$214,BX67,0)+IF($G$69=$G$214,BX69,0)+IF($G$71=$G$214,BX71,0)+IF($G$73=$G$214,BX73,0)+IF($G$75=$G$214,BX75,0)+IF($G$77=$G$214,BX77,0)+IF($G$79=$G$214,BX79,0)+IF($G$81=$G$214,BX81,0)+IF($G$83=$G$214,BX83,0)+IF($G$85=$G$214,BX85,0)+IF($G$87=$G$214,BX87,0)+IF($G$89=$G$214,BX89,0)+IF($G$91=$G$214,BX91,0)+IF($G$93=$G$214,BX93,0)+IF($G$95=$G$214,BX95,0)+IF($G$97=$G$214,BX97,0)+IF($G$99=$G$214,BX99,0)+IF($G$101=$G$214,BX101,0)+IF($G$103=$G$214,BX103,0)+IF($G$105=$G$214,BX105,0)+IF($G$107=$G$214,BX107,0)+IF($G$109=$G$214,BX109,0)+IF($G$111=$G$214,BX111,0)+IF($G$113=$G$214,BX113,0)+IF($G$115=$G$214,BX115,0)+IF($G$117=$G$214,BX117,0)+IF($G$119=$G$214,BX119,0)+IF($G$121=$G$214,BX121,0)+IF($G$123=$G$214,BX123,0)+IF($G$125=$G$214,BX125,0)+IF($G$127=$G$214,BX127,0)+IF($G$129=$G$214,BX129,0)+IF($G$131=$G$214,BX131,0)+IF($G$133=$G$214,BX133,0)+IF($G$135=$G$214,BX135,0)+IF($G$137=$G$214,BX137,0)+IF($G$139=$G$214,BX139,0)+IF($G$141=$G$214,BX141,0)+IF($G$143=$G$214,BX143,0)+IF($G$145=$G$214,BX145,0)+IF($G$147=$G$214,BX147,0)+IF($G$149=$G$214,BX149,0)+IF($G$151=$G$214,BX151,0)+IF($G$153=$G$214,BX153,0)+IF($G$155=$G$214,BX155,0)+IF($G$157=$G$214,BX157,0)+IF($G$159=$G$214,BX159,0)+IF($G$161=$G$214,BX161,0)+IF($G$163=$G$214,BX163,0)+IF($G$165=$G$214,BX165,0)+IF($G$167=$G$214,BX167,0)+IF($G$169=$G$214,BX169,0)+IF($G$171=$G$214,BX171,0)+IF($G$173=$G$214,BX173,0)+IF($G$175=$G$214,BX175,0)+IF($G$177=$G$214,BX177,0)+IF($G$179=$G$214,BX179,0)+IF($G$181=$G$214,BX181,0)+IF($G$183=$G$214,BX183,0)+IF($G$185=$G$214,BX185,0)+IF($G$187=$G$214,BX187,0)+IF($G$189=$G$214,BX189,0)+IF($G$191=$G$214,BX191,0)+IF($G$193=$G$214,BX193,0)</f>
        <v>0</v>
      </c>
      <c r="BY215" s="118"/>
      <c r="BZ215" s="119"/>
      <c r="CA215" s="119"/>
      <c r="CB215" s="119"/>
      <c r="CC215" s="121"/>
      <c r="CD215" s="110">
        <f>IF($G$11=$G$214,CD11,0)+IF($G$13=$G$214,CD13,0)+IF($G$15=$G$214,CD15,0)+IF($G$17=$G$214,CD17,0)+IF($G$19=$G$214,CD19,0)+IF($G$21=$G$214,CD21,0)+IF($G$23=$G$214,CD23,0)+IF($G$25=$G$214,CD25,0)+IF($G$27=$G$214,CD27,0)+IF($G$29=$G$214,CD29,0)+IF($G$31=$G$214,CD31,0)+IF($G$33=$G$214,CD33,0)+IF($G$35=$G$214,CD35,0)+IF($G$37=$G$214,CD37,0)+IF($G$39=$G$214,CD39,0)+IF($G$41=$G$214,CD41,0)+IF($G$43=$G$214,CD43,0)+IF($G$45=$G$214,CD45,0)+IF($G$47=$G$214,CD47,0)+IF($G$49=$G$214,CD49,0)+IF($G$51=$G$214,CD51,0)+IF($G$53=$G$214,CD53,0)+IF($G$55=$G$214,CD55,0)+IF($G$57=$G$214,CD57,0)+IF($G$59=$G$214,CD59,0)+IF($G$61=$G$214,CD61,0)+IF($G$63=$G$214,CD63,0)+IF($G$65=$G$214,CD65,0)+IF($G$67=$G$214,CD67,0)+IF($G$69=$G$214,CD69,0)+IF($G$71=$G$214,CD71,0)+IF($G$73=$G$214,CD73,0)+IF($G$75=$G$214,CD75,0)+IF($G$77=$G$214,CD77,0)+IF($G$79=$G$214,CD79,0)+IF($G$81=$G$214,CD81,0)+IF($G$83=$G$214,CD83,0)+IF($G$85=$G$214,CD85,0)+IF($G$87=$G$214,CD87,0)+IF($G$89=$G$214,CD89,0)+IF($G$91=$G$214,CD91,0)+IF($G$93=$G$214,CD93,0)+IF($G$95=$G$214,CD95,0)+IF($G$97=$G$214,CD97,0)+IF($G$99=$G$214,CD99,0)+IF($G$101=$G$214,CD101,0)+IF($G$103=$G$214,CD103,0)+IF($G$105=$G$214,CD105,0)+IF($G$107=$G$214,CD107,0)+IF($G$109=$G$214,CD109,0)+IF($G$111=$G$214,CD111,0)+IF($G$113=$G$214,CD113,0)+IF($G$115=$G$214,CD115,0)+IF($G$117=$G$214,CD117,0)+IF($G$119=$G$214,CD119,0)+IF($G$121=$G$214,CD121,0)+IF($G$123=$G$214,CD123,0)+IF($G$125=$G$214,CD125,0)+IF($G$127=$G$214,CD127,0)+IF($G$129=$G$214,CD129,0)+IF($G$131=$G$214,CD131,0)+IF($G$133=$G$214,CD133,0)+IF($G$135=$G$214,CD135,0)+IF($G$137=$G$214,CD137,0)+IF($G$139=$G$214,CD139,0)+IF($G$141=$G$214,CD141,0)+IF($G$143=$G$214,CD143,0)+IF($G$145=$G$214,CD145,0)+IF($G$147=$G$214,CD147,0)+IF($G$149=$G$214,CD149,0)+IF($G$151=$G$214,CD151,0)+IF($G$153=$G$214,CD153,0)+IF($G$155=$G$214,CD155,0)+IF($G$157=$G$214,CD157,0)+IF($G$159=$G$214,CD159,0)+IF($G$161=$G$214,CD161,0)+IF($G$163=$G$214,CD163,0)+IF($G$165=$G$214,CD165,0)+IF($G$167=$G$214,CD167,0)+IF($G$169=$G$214,CD169,0)+IF($G$171=$G$214,CD171,0)+IF($G$173=$G$214,CD173,0)+IF($G$175=$G$214,CD175,0)+IF($G$177=$G$214,CD177,0)+IF($G$179=$G$214,CD179,0)+IF($G$181=$G$214,CD181,0)+IF($G$183=$G$214,CD183,0)+IF($G$185=$G$214,CD185,0)+IF($G$187=$G$214,CD187,0)+IF($G$189=$G$214,CD189,0)+IF($G$191=$G$214,CD191,0)+IF($G$193=$G$214,CD193,0)</f>
        <v>0</v>
      </c>
      <c r="CE215" s="122"/>
      <c r="CF215" s="17"/>
      <c r="CG215" s="18"/>
      <c r="CH215" s="18"/>
    </row>
    <row r="216" spans="1:86" ht="15.6" hidden="1" customHeight="1" outlineLevel="1" x14ac:dyDescent="0.3">
      <c r="A216" s="67"/>
      <c r="B216" s="509"/>
      <c r="C216" s="473" t="s">
        <v>91</v>
      </c>
      <c r="D216" s="474"/>
      <c r="E216" s="474"/>
      <c r="F216" s="475"/>
      <c r="G216" s="479" t="s">
        <v>84</v>
      </c>
      <c r="H216" s="97">
        <f>IF(G10=$G$216,H10,0)+IF(G12=$G$216,H12,0)+IF(G14=$G$216,H14,0)+IF(G16=$G$216,H16,0)+IF(G18=$G$216,H18,0)+IF(G20=$G$216,H20,0)+IF(G22=$G$216,H22,0)+IF(G24=$G$216,H24,0)+IF(G26=$G$216,H26,0)+IF(G28=$G$216,H28,0)+IF(G30=$G$216,H30,0)+IF(G32=$G$216,H32,0)+IF(G34=$G$216,H34,0)+IF(G36=$G$216,H36,0)+IF(G38=$G$216,H38,0)+IF(G40=$G$216,H40,0)+IF(G42=$G$216,H42,0)+IF(G44=$G$216,H44,0)+IF(G46=$G$216,H46,0)+IF(G48=$G$216,H48,0)+IF(G50=$G$216,H50,0)+IF(G52=$G$216,H52,0)+IF(G54=$G$216,H54,0)+IF(G56=$G$216,H56,0)+IF(G58=$G$216,H58,0)+IF(G60=$G$216,H60,0)+IF(G62=$G$216,H62,0)+IF(G64=$G$216,H64,0)+IF(G66=$G$216,H66,0)+IF(G68=$G$216,H68,0)+IF(G70=$G$216,H70,0)+IF(G72=$G$216,H72,0)+IF(G74=$G$216,H74,0)+IF(G76=$G$216,H76,0)+IF(G78=$G$216,H78,0)+IF(G80=$G$216,H80,0)+IF(G82=$G$216,H82,0)+IF(G84=$G$216,H84,0)+IF(G86=$G$216,H86,0)+IF(G88=$G$216,H88,0)+IF(G90=$G$216,H90,0)+IF(G92=$G$216,H92,0)+IF(G94=$G$216,H94,0)+IF(G96=$G$216,H96,0)+IF(G98=$G$216,H98,0)+IF(G100=$G$216,H100,0)+IF(G102=$G$216,H102,0)+IF(G104=$G$216,H104,0)+IF(G106=$G$216,H106,0)+IF(G108=$G$216,H108,0)+IF(G110=$G$216,H110,0)+IF(G112=$G$216,H112,0)+IF(G114=$G$216,H114,0)+IF(G116=$G$216,H116,0)+IF(G118=$G$216,H118,0)+IF(G120=$G$216,H120,0)+IF(G122=$G$216,H122,0)+IF(G124=$G$216,H124,0)+IF(G126=$G$216,H126,0)+IF(G128=$G$216,H128,0)+IF(G130=$G$216,H130,0)+IF(G132=$G$216,H132,0)+IF(G134=$G$216,H134,0)+IF(G136=$G$216,H136,0)+IF(G138=$G$216,H138,0)+IF(G140=$G$216,H140,0)+IF(G142=$G$216,H142,0)+IF(G144=$G$216,H144,0)+IF(G146=$G$216,H146,0)+IF(G148=$G$216,H148,0)+IF(G150=$G$216,H150,0)+IF(G152=$G$216,H152,0)+IF(G154=$G$216,H154,0)+IF(G156=$G$216,H156,0)+IF(G158=$G$216,H158,0)+IF(G160=$G$216,H160,0)+IF(G162=$G$216,H162,0)+IF(G164=$G$216,H164,0)+IF(G166=$G$216,H166,0)+IF(G168=$G$216,H168,0)+IF(G170=$G$216,H170,0)+IF(G172=$G$216,H172,0)+IF(G174=$G$216,H174,0)+IF(G176=$G$216,H176,0)+IF(G178=$G$216,H178,0)+IF(G180=$G$216,H180,0)+IF(G182=$G$216,H182,0)+IF(G184=$G$216,H184,0)+IF(G186=$G$216,H186,0)+IF(G188=$G$216,H188,0)+IF(G190=$G$216,H190,0)+IF(G192=$G$216,H192,0)</f>
        <v>0</v>
      </c>
      <c r="I216" s="470"/>
      <c r="J216" s="494">
        <f>+IFERROR(H216/$J$195,0)</f>
        <v>0</v>
      </c>
      <c r="K216" s="220"/>
      <c r="L216" s="53"/>
      <c r="M216" s="53"/>
      <c r="N216" s="511"/>
      <c r="O216" s="234">
        <f t="shared" si="117"/>
        <v>0</v>
      </c>
      <c r="P216" s="103">
        <f>IF($G$10=$G$216,P10,0)+IF($G$12=$G$216,P12,0)+IF($G$14=$G$216,P14,0)+IF($G$16=$G$216,P16,0)+IF($G$18=$G$216,P18,0)+IF($G$20=$G$216,P20,0)+IF($G$22=$G$216,P22,0)+IF($G$24=$G$216,P24,0)+IF($G$26=$G$216,P26,0)+IF($G$28=$G$216,P28,0)+IF($G$30=$G$216,P30,0)+IF($G$32=$G$216,P32,0)+IF($G$34=$G$216,P34,0)+IF($G$36=$G$216,P36,0)+IF($G$38=$G$216,P38,0)+IF($G$40=$G$216,P40,0)+IF($G$42=$G$216,P42,0)+IF($G$44=$G$216,P44,0)+IF($G$46=$G$216,P46,0)+IF($G$48=$G$216,P48,0)+IF($G$50=$G$216,P50,0)+IF($G$52=$G$216,P52,0)+IF($G$54=$G$216,P54,0)+IF($G$56=$G$216,P56,0)+IF($G$58=$G$216,P58,0)+IF($G$60=$G$216,P60,0)+IF($G$62=$G$216,P62,0)+IF($G$64=$G$216,P64,0)+IF($G$66=$G$216,P66,0)+IF($G$68=$G$216,P68,0)+IF($G$70=$G$216,P70,0)+IF($G$72=$G$216,P72,0)+IF($G$74=$G$216,P74,0)+IF($G$76=$G$216,P76,0)+IF($G$78=$G$216,P78,0)+IF($G$80=$G$216,P80,0)+IF($G$82=$G$216,P82,0)+IF($G$84=$G$216,P84,0)+IF($G$86=$G$216,P86,0)+IF($G$88=$G$216,P88,0)+IF($G$90=$G$216,P90,0)+IF($G$92=$G$216,P92,0)+IF($G$94=$G$216,P94,0)+IF($G$96=$G$216,P96,0)+IF($G$98=$G$216,P98,0)+IF($G$100=$G$216,P100,0)+IF($G$102=$G$216,P102,0)+IF($G$104=$G$216,P104,0)+IF($G$106=$G$216,P106,0)+IF($G$108=$G$216,P108,0)+IF($G$110=$G$216,P110,0)+IF($G$112=$G$216,P112,0)+IF($G$114=$G$216,P114,0)+IF($G$116=$G$216,P116,0)+IF($G$118=$G$216,P118,0)+IF($G$120=$G$216,P120,0)+IF($G$122=$G$216,P122,0)+IF($G$124=$G$216,P124,0)+IF($G$126=$G$216,P126,0)+IF($G$128=$G$216,P128,0)+IF($G$130=$G$216,P130,0)+IF($G$132=$G$216,P132,0)+IF($G$134=$G$216,P134,0)+IF($G$136=$G$216,P136,0)+IF($G$138=$G$216,P138,0)+IF($G$140=$G$216,P140,0)+IF($G$142=$G$216,P142,0)+IF($G$144=$G$216,P144,0)+IF($G$146=$G$216,P146,0)+IF($G$148=$G$216,P148,0)+IF($G$150=$G$216,P150,0)+IF($G$152=$G$216,P152,0)+IF($G$154=$G$216,P154,0)+IF($G$156=$G$216,P156,0)+IF($G$158=$G$216,P158,0)+IF($G$160=$G$216,P160,0)+IF($G$162=$G$216,P162,0)+IF($G$164=$G$216,P164,0)+IF($G$166=$G$216,P166,0)+IF($G$168=$G$216,P168,0)+IF($G$170=$G$216,P170,0)+IF($G$172=$G$216,P172,0)+IF($G$174=$G$216,P174,0)+IF($G$176=$G$216,P176,0)+IF($G$178=$G$216,P178,0)+IF($G$180=$G$216,P180,0)+IF($G$182=$G$216,P182,0)+IF($G$184=$G$216,P184,0)+IF($G$186=$G$216,P186,0)+IF($G$188=$G$216,P188,0)+IF($G$190=$G$216,P190,0)+IF($G$192=$G$216,P192,0)</f>
        <v>0</v>
      </c>
      <c r="Q216" s="123"/>
      <c r="R216" s="124"/>
      <c r="S216" s="124"/>
      <c r="T216" s="124"/>
      <c r="U216" s="124"/>
      <c r="V216" s="103">
        <f>IF($G$10=$G$216,V10,0)+IF($G$12=$G$216,V12,0)+IF($G$14=$G$216,V14,0)+IF($G$16=$G$216,V16,0)+IF($G$18=$G$216,V18,0)+IF($G$20=$G$216,V20,0)+IF($G$22=$G$216,V22,0)+IF($G$24=$G$216,V24,0)+IF($G$26=$G$216,V26,0)+IF($G$28=$G$216,V28,0)+IF($G$30=$G$216,V30,0)+IF($G$32=$G$216,V32,0)+IF($G$34=$G$216,V34,0)+IF($G$36=$G$216,V36,0)+IF($G$38=$G$216,V38,0)+IF($G$40=$G$216,V40,0)+IF($G$42=$G$216,V42,0)+IF($G$44=$G$216,V44,0)+IF($G$46=$G$216,V46,0)+IF($G$48=$G$216,V48,0)+IF($G$50=$G$216,V50,0)+IF($G$52=$G$216,V52,0)+IF($G$54=$G$216,V54,0)+IF($G$56=$G$216,V56,0)+IF($G$58=$G$216,V58,0)+IF($G$60=$G$216,V60,0)+IF($G$62=$G$216,V62,0)+IF($G$64=$G$216,V64,0)+IF($G$66=$G$216,V66,0)+IF($G$68=$G$216,V68,0)+IF($G$70=$G$216,V70,0)+IF($G$72=$G$216,V72,0)+IF($G$74=$G$216,V74,0)+IF($G$76=$G$216,V76,0)+IF($G$78=$G$216,V78,0)+IF($G$80=$G$216,V80,0)+IF($G$82=$G$216,V82,0)+IF($G$84=$G$216,V84,0)+IF($G$86=$G$216,V86,0)+IF($G$88=$G$216,V88,0)+IF($G$90=$G$216,V90,0)+IF($G$92=$G$216,V92,0)+IF($G$94=$G$216,V94,0)+IF($G$96=$G$216,V96,0)+IF($G$98=$G$216,V98,0)+IF($G$100=$G$216,V100,0)+IF($G$102=$G$216,V102,0)+IF($G$104=$G$216,V104,0)+IF($G$106=$G$216,V106,0)+IF($G$108=$G$216,V108,0)+IF($G$110=$G$216,V110,0)+IF($G$112=$G$216,V112,0)+IF($G$114=$G$216,V114,0)+IF($G$116=$G$216,V116,0)+IF($G$118=$G$216,V118,0)+IF($G$120=$G$216,V120,0)+IF($G$122=$G$216,V122,0)+IF($G$124=$G$216,V124,0)+IF($G$126=$G$216,V126,0)+IF($G$128=$G$216,V128,0)+IF($G$130=$G$216,V130,0)+IF($G$132=$G$216,V132,0)+IF($G$134=$G$216,V134,0)+IF($G$136=$G$216,V136,0)+IF($G$138=$G$216,V138,0)+IF($G$140=$G$216,V140,0)+IF($G$142=$G$216,V142,0)+IF($G$144=$G$216,V144,0)+IF($G$146=$G$216,V146,0)+IF($G$148=$G$216,V148,0)+IF($G$150=$G$216,V150,0)+IF($G$152=$G$216,V152,0)+IF($G$154=$G$216,V154,0)+IF($G$156=$G$216,V156,0)+IF($G$158=$G$216,V158,0)+IF($G$160=$G$216,V160,0)+IF($G$162=$G$216,V162,0)+IF($G$164=$G$216,V164,0)+IF($G$166=$G$216,V166,0)+IF($G$168=$G$216,V168,0)+IF($G$170=$G$216,V170,0)+IF($G$172=$G$216,V172,0)+IF($G$174=$G$216,V174,0)+IF($G$176=$G$216,V176,0)+IF($G$178=$G$216,V178,0)+IF($G$180=$G$216,V180,0)+IF($G$182=$G$216,V182,0)+IF($G$184=$G$216,V184,0)+IF($G$186=$G$216,V186,0)+IF($G$188=$G$216,V188,0)+IF($G$190=$G$216,V190,0)+IF($G$192=$G$216,V192,0)</f>
        <v>0</v>
      </c>
      <c r="W216" s="123"/>
      <c r="X216" s="124"/>
      <c r="Y216" s="124"/>
      <c r="Z216" s="124"/>
      <c r="AA216" s="124"/>
      <c r="AB216" s="103">
        <f>IF($G$10=$G$216,AB10,0)+IF($G$12=$G$216,AB12,0)+IF($G$14=$G$216,AB14,0)+IF($G$16=$G$216,AB16,0)+IF($G$18=$G$216,AB18,0)+IF($G$20=$G$216,AB20,0)+IF($G$22=$G$216,AB22,0)+IF($G$24=$G$216,AB24,0)+IF($G$26=$G$216,AB26,0)+IF($G$28=$G$216,AB28,0)+IF($G$30=$G$216,AB30,0)+IF($G$32=$G$216,AB32,0)+IF($G$34=$G$216,AB34,0)+IF($G$36=$G$216,AB36,0)+IF($G$38=$G$216,AB38,0)+IF($G$40=$G$216,AB40,0)+IF($G$42=$G$216,AB42,0)+IF($G$44=$G$216,AB44,0)+IF($G$46=$G$216,AB46,0)+IF($G$48=$G$216,AB48,0)+IF($G$50=$G$216,AB50,0)+IF($G$52=$G$216,AB52,0)+IF($G$54=$G$216,AB54,0)+IF($G$56=$G$216,AB56,0)+IF($G$58=$G$216,AB58,0)+IF($G$60=$G$216,AB60,0)+IF($G$62=$G$216,AB62,0)+IF($G$64=$G$216,AB64,0)+IF($G$66=$G$216,AB66,0)+IF($G$68=$G$216,AB68,0)+IF($G$70=$G$216,AB70,0)+IF($G$72=$G$216,AB72,0)+IF($G$74=$G$216,AB74,0)+IF($G$76=$G$216,AB76,0)+IF($G$78=$G$216,AB78,0)+IF($G$80=$G$216,AB80,0)+IF($G$82=$G$216,AB82,0)+IF($G$84=$G$216,AB84,0)+IF($G$86=$G$216,AB86,0)+IF($G$88=$G$216,AB88,0)+IF($G$90=$G$216,AB90,0)+IF($G$92=$G$216,AB92,0)+IF($G$94=$G$216,AB94,0)+IF($G$96=$G$216,AB96,0)+IF($G$98=$G$216,AB98,0)+IF($G$100=$G$216,AB100,0)+IF($G$102=$G$216,AB102,0)+IF($G$104=$G$216,AB104,0)+IF($G$106=$G$216,AB106,0)+IF($G$108=$G$216,AB108,0)+IF($G$110=$G$216,AB110,0)+IF($G$112=$G$216,AB112,0)+IF($G$114=$G$216,AB114,0)+IF($G$116=$G$216,AB116,0)+IF($G$118=$G$216,AB118,0)+IF($G$120=$G$216,AB120,0)+IF($G$122=$G$216,AB122,0)+IF($G$124=$G$216,AB124,0)+IF($G$126=$G$216,AB126,0)+IF($G$128=$G$216,AB128,0)+IF($G$130=$G$216,AB130,0)+IF($G$132=$G$216,AB132,0)+IF($G$134=$G$216,AB134,0)+IF($G$136=$G$216,AB136,0)+IF($G$138=$G$216,AB138,0)+IF($G$140=$G$216,AB140,0)+IF($G$142=$G$216,AB142,0)+IF($G$144=$G$216,AB144,0)+IF($G$146=$G$216,AB146,0)+IF($G$148=$G$216,AB148,0)+IF($G$150=$G$216,AB150,0)+IF($G$152=$G$216,AB152,0)+IF($G$154=$G$216,AB154,0)+IF($G$156=$G$216,AB156,0)+IF($G$158=$G$216,AB158,0)+IF($G$160=$G$216,AB160,0)+IF($G$162=$G$216,AB162,0)+IF($G$164=$G$216,AB164,0)+IF($G$166=$G$216,AB166,0)+IF($G$168=$G$216,AB168,0)+IF($G$170=$G$216,AB170,0)+IF($G$172=$G$216,AB172,0)+IF($G$174=$G$216,AB174,0)+IF($G$176=$G$216,AB176,0)+IF($G$178=$G$216,AB178,0)+IF($G$180=$G$216,AB180,0)+IF($G$182=$G$216,AB182,0)+IF($G$184=$G$216,AB184,0)+IF($G$186=$G$216,AB186,0)+IF($G$188=$G$216,AB188,0)+IF($G$190=$G$216,AB190,0)+IF($G$192=$G$216,AB192,0)</f>
        <v>0</v>
      </c>
      <c r="AC216" s="123"/>
      <c r="AD216" s="124"/>
      <c r="AE216" s="124"/>
      <c r="AF216" s="124"/>
      <c r="AG216" s="124"/>
      <c r="AH216" s="103">
        <f>IF($G$10=$G$216,AH10,0)+IF($G$12=$G$216,AH12,0)+IF($G$14=$G$216,AH14,0)+IF($G$16=$G$216,AH16,0)+IF($G$18=$G$216,AH18,0)+IF($G$20=$G$216,AH20,0)+IF($G$22=$G$216,AH22,0)+IF($G$24=$G$216,AH24,0)+IF($G$26=$G$216,AH26,0)+IF($G$28=$G$216,AH28,0)+IF($G$30=$G$216,AH30,0)+IF($G$32=$G$216,AH32,0)+IF($G$34=$G$216,AH34,0)+IF($G$36=$G$216,AH36,0)+IF($G$38=$G$216,AH38,0)+IF($G$40=$G$216,AH40,0)+IF($G$42=$G$216,AH42,0)+IF($G$44=$G$216,AH44,0)+IF($G$46=$G$216,AH46,0)+IF($G$48=$G$216,AH48,0)+IF($G$50=$G$216,AH50,0)+IF($G$52=$G$216,AH52,0)+IF($G$54=$G$216,AH54,0)+IF($G$56=$G$216,AH56,0)+IF($G$58=$G$216,AH58,0)+IF($G$60=$G$216,AH60,0)+IF($G$62=$G$216,AH62,0)+IF($G$64=$G$216,AH64,0)+IF($G$66=$G$216,AH66,0)+IF($G$68=$G$216,AH68,0)+IF($G$70=$G$216,AH70,0)+IF($G$72=$G$216,AH72,0)+IF($G$74=$G$216,AH74,0)+IF($G$76=$G$216,AH76,0)+IF($G$78=$G$216,AH78,0)+IF($G$80=$G$216,AH80,0)+IF($G$82=$G$216,AH82,0)+IF($G$84=$G$216,AH84,0)+IF($G$86=$G$216,AH86,0)+IF($G$88=$G$216,AH88,0)+IF($G$90=$G$216,AH90,0)+IF($G$92=$G$216,AH92,0)+IF($G$94=$G$216,AH94,0)+IF($G$96=$G$216,AH96,0)+IF($G$98=$G$216,AH98,0)+IF($G$100=$G$216,AH100,0)+IF($G$102=$G$216,AH102,0)+IF($G$104=$G$216,AH104,0)+IF($G$106=$G$216,AH106,0)+IF($G$108=$G$216,AH108,0)+IF($G$110=$G$216,AH110,0)+IF($G$112=$G$216,AH112,0)+IF($G$114=$G$216,AH114,0)+IF($G$116=$G$216,AH116,0)+IF($G$118=$G$216,AH118,0)+IF($G$120=$G$216,AH120,0)+IF($G$122=$G$216,AH122,0)+IF($G$124=$G$216,AH124,0)+IF($G$126=$G$216,AH126,0)+IF($G$128=$G$216,AH128,0)+IF($G$130=$G$216,AH130,0)+IF($G$132=$G$216,AH132,0)+IF($G$134=$G$216,AH134,0)+IF($G$136=$G$216,AH136,0)+IF($G$138=$G$216,AH138,0)+IF($G$140=$G$216,AH140,0)+IF($G$142=$G$216,AH142,0)+IF($G$144=$G$216,AH144,0)+IF($G$146=$G$216,AH146,0)+IF($G$148=$G$216,AH148,0)+IF($G$150=$G$216,AH150,0)+IF($G$152=$G$216,AH152,0)+IF($G$154=$G$216,AH154,0)+IF($G$156=$G$216,AH156,0)+IF($G$158=$G$216,AH158,0)+IF($G$160=$G$216,AH160,0)+IF($G$162=$G$216,AH162,0)+IF($G$164=$G$216,AH164,0)+IF($G$166=$G$216,AH166,0)+IF($G$168=$G$216,AH168,0)+IF($G$170=$G$216,AH170,0)+IF($G$172=$G$216,AH172,0)+IF($G$174=$G$216,AH174,0)+IF($G$176=$G$216,AH176,0)+IF($G$178=$G$216,AH178,0)+IF($G$180=$G$216,AH180,0)+IF($G$182=$G$216,AH182,0)+IF($G$184=$G$216,AH184,0)+IF($G$186=$G$216,AH186,0)+IF($G$188=$G$216,AH188,0)+IF($G$190=$G$216,AH190,0)+IF($G$192=$G$216,AH192,0)</f>
        <v>0</v>
      </c>
      <c r="AI216" s="123"/>
      <c r="AJ216" s="124"/>
      <c r="AK216" s="124"/>
      <c r="AL216" s="124"/>
      <c r="AM216" s="124"/>
      <c r="AN216" s="103">
        <f>IF($G$10=$G$216,AN10,0)+IF($G$12=$G$216,AN12,0)+IF($G$14=$G$216,AN14,0)+IF($G$16=$G$216,AN16,0)+IF($G$18=$G$216,AN18,0)+IF($G$20=$G$216,AN20,0)+IF($G$22=$G$216,AN22,0)+IF($G$24=$G$216,AN24,0)+IF($G$26=$G$216,AN26,0)+IF($G$28=$G$216,AN28,0)+IF($G$30=$G$216,AN30,0)+IF($G$32=$G$216,AN32,0)+IF($G$34=$G$216,AN34,0)+IF($G$36=$G$216,AN36,0)+IF($G$38=$G$216,AN38,0)+IF($G$40=$G$216,AN40,0)+IF($G$42=$G$216,AN42,0)+IF($G$44=$G$216,AN44,0)+IF($G$46=$G$216,AN46,0)+IF($G$48=$G$216,AN48,0)+IF($G$50=$G$216,AN50,0)+IF($G$52=$G$216,AN52,0)+IF($G$54=$G$216,AN54,0)+IF($G$56=$G$216,AN56,0)+IF($G$58=$G$216,AN58,0)+IF($G$60=$G$216,AN60,0)+IF($G$62=$G$216,AN62,0)+IF($G$64=$G$216,AN64,0)+IF($G$66=$G$216,AN66,0)+IF($G$68=$G$216,AN68,0)+IF($G$70=$G$216,AN70,0)+IF($G$72=$G$216,AN72,0)+IF($G$74=$G$216,AN74,0)+IF($G$76=$G$216,AN76,0)+IF($G$78=$G$216,AN78,0)+IF($G$80=$G$216,AN80,0)+IF($G$82=$G$216,AN82,0)+IF($G$84=$G$216,AN84,0)+IF($G$86=$G$216,AN86,0)+IF($G$88=$G$216,AN88,0)+IF($G$90=$G$216,AN90,0)+IF($G$92=$G$216,AN92,0)+IF($G$94=$G$216,AN94,0)+IF($G$96=$G$216,AN96,0)+IF($G$98=$G$216,AN98,0)+IF($G$100=$G$216,AN100,0)+IF($G$102=$G$216,AN102,0)+IF($G$104=$G$216,AN104,0)+IF($G$106=$G$216,AN106,0)+IF($G$108=$G$216,AN108,0)+IF($G$110=$G$216,AN110,0)+IF($G$112=$G$216,AN112,0)+IF($G$114=$G$216,AN114,0)+IF($G$116=$G$216,AN116,0)+IF($G$118=$G$216,AN118,0)+IF($G$120=$G$216,AN120,0)+IF($G$122=$G$216,AN122,0)+IF($G$124=$G$216,AN124,0)+IF($G$126=$G$216,AN126,0)+IF($G$128=$G$216,AN128,0)+IF($G$130=$G$216,AN130,0)+IF($G$132=$G$216,AN132,0)+IF($G$134=$G$216,AN134,0)+IF($G$136=$G$216,AN136,0)+IF($G$138=$G$216,AN138,0)+IF($G$140=$G$216,AN140,0)+IF($G$142=$G$216,AN142,0)+IF($G$144=$G$216,AN144,0)+IF($G$146=$G$216,AN146,0)+IF($G$148=$G$216,AN148,0)+IF($G$150=$G$216,AN150,0)+IF($G$152=$G$216,AN152,0)+IF($G$154=$G$216,AN154,0)+IF($G$156=$G$216,AN156,0)+IF($G$158=$G$216,AN158,0)+IF($G$160=$G$216,AN160,0)+IF($G$162=$G$216,AN162,0)+IF($G$164=$G$216,AN164,0)+IF($G$166=$G$216,AN166,0)+IF($G$168=$G$216,AN168,0)+IF($G$170=$G$216,AN170,0)+IF($G$172=$G$216,AN172,0)+IF($G$174=$G$216,AN174,0)+IF($G$176=$G$216,AN176,0)+IF($G$178=$G$216,AN178,0)+IF($G$180=$G$216,AN180,0)+IF($G$182=$G$216,AN182,0)+IF($G$184=$G$216,AN184,0)+IF($G$186=$G$216,AN186,0)+IF($G$188=$G$216,AN188,0)+IF($G$190=$G$216,AN190,0)+IF($G$192=$G$216,AN192,0)</f>
        <v>0</v>
      </c>
      <c r="AO216" s="123"/>
      <c r="AP216" s="124"/>
      <c r="AQ216" s="124"/>
      <c r="AR216" s="124"/>
      <c r="AS216" s="124"/>
      <c r="AT216" s="103">
        <f>IF($G$10=$G$216,AT10,0)+IF($G$12=$G$216,AT12,0)+IF($G$14=$G$216,AT14,0)+IF($G$16=$G$216,AT16,0)+IF($G$18=$G$216,AT18,0)+IF($G$20=$G$216,AT20,0)+IF($G$22=$G$216,AT22,0)+IF($G$24=$G$216,AT24,0)+IF($G$26=$G$216,AT26,0)+IF($G$28=$G$216,AT28,0)+IF($G$30=$G$216,AT30,0)+IF($G$32=$G$216,AT32,0)+IF($G$34=$G$216,AT34,0)+IF($G$36=$G$216,AT36,0)+IF($G$38=$G$216,AT38,0)+IF($G$40=$G$216,AT40,0)+IF($G$42=$G$216,AT42,0)+IF($G$44=$G$216,AT44,0)+IF($G$46=$G$216,AT46,0)+IF($G$48=$G$216,AT48,0)+IF($G$50=$G$216,AT50,0)+IF($G$52=$G$216,AT52,0)+IF($G$54=$G$216,AT54,0)+IF($G$56=$G$216,AT56,0)+IF($G$58=$G$216,AT58,0)+IF($G$60=$G$216,AT60,0)+IF($G$62=$G$216,AT62,0)+IF($G$64=$G$216,AT64,0)+IF($G$66=$G$216,AT66,0)+IF($G$68=$G$216,AT68,0)+IF($G$70=$G$216,AT70,0)+IF($G$72=$G$216,AT72,0)+IF($G$74=$G$216,AT74,0)+IF($G$76=$G$216,AT76,0)+IF($G$78=$G$216,AT78,0)+IF($G$80=$G$216,AT80,0)+IF($G$82=$G$216,AT82,0)+IF($G$84=$G$216,AT84,0)+IF($G$86=$G$216,AT86,0)+IF($G$88=$G$216,AT88,0)+IF($G$90=$G$216,AT90,0)+IF($G$92=$G$216,AT92,0)+IF($G$94=$G$216,AT94,0)+IF($G$96=$G$216,AT96,0)+IF($G$98=$G$216,AT98,0)+IF($G$100=$G$216,AT100,0)+IF($G$102=$G$216,AT102,0)+IF($G$104=$G$216,AT104,0)+IF($G$106=$G$216,AT106,0)+IF($G$108=$G$216,AT108,0)+IF($G$110=$G$216,AT110,0)+IF($G$112=$G$216,AT112,0)+IF($G$114=$G$216,AT114,0)+IF($G$116=$G$216,AT116,0)+IF($G$118=$G$216,AT118,0)+IF($G$120=$G$216,AT120,0)+IF($G$122=$G$216,AT122,0)+IF($G$124=$G$216,AT124,0)+IF($G$126=$G$216,AT126,0)+IF($G$128=$G$216,AT128,0)+IF($G$130=$G$216,AT130,0)+IF($G$132=$G$216,AT132,0)+IF($G$134=$G$216,AT134,0)+IF($G$136=$G$216,AT136,0)+IF($G$138=$G$216,AT138,0)+IF($G$140=$G$216,AT140,0)+IF($G$142=$G$216,AT142,0)+IF($G$144=$G$216,AT144,0)+IF($G$146=$G$216,AT146,0)+IF($G$148=$G$216,AT148,0)+IF($G$150=$G$216,AT150,0)+IF($G$152=$G$216,AT152,0)+IF($G$154=$G$216,AT154,0)+IF($G$156=$G$216,AT156,0)+IF($G$158=$G$216,AT158,0)+IF($G$160=$G$216,AT160,0)+IF($G$162=$G$216,AT162,0)+IF($G$164=$G$216,AT164,0)+IF($G$166=$G$216,AT166,0)+IF($G$168=$G$216,AT168,0)+IF($G$170=$G$216,AT170,0)+IF($G$172=$G$216,AT172,0)+IF($G$174=$G$216,AT174,0)+IF($G$176=$G$216,AT176,0)+IF($G$178=$G$216,AT178,0)+IF($G$180=$G$216,AT180,0)+IF($G$182=$G$216,AT182,0)+IF($G$184=$G$216,AT184,0)+IF($G$186=$G$216,AT186,0)+IF($G$188=$G$216,AT188,0)+IF($G$190=$G$216,AT190,0)+IF($G$192=$G$216,AT192,0)</f>
        <v>0</v>
      </c>
      <c r="AU216" s="123"/>
      <c r="AV216" s="124"/>
      <c r="AW216" s="124"/>
      <c r="AX216" s="124"/>
      <c r="AY216" s="124"/>
      <c r="AZ216" s="103">
        <f>IF($G$10=$G$216,AZ10,0)+IF($G$12=$G$216,AZ12,0)+IF($G$14=$G$216,AZ14,0)+IF($G$16=$G$216,AZ16,0)+IF($G$18=$G$216,AZ18,0)+IF($G$20=$G$216,AZ20,0)+IF($G$22=$G$216,AZ22,0)+IF($G$24=$G$216,AZ24,0)+IF($G$26=$G$216,AZ26,0)+IF($G$28=$G$216,AZ28,0)+IF($G$30=$G$216,AZ30,0)+IF($G$32=$G$216,AZ32,0)+IF($G$34=$G$216,AZ34,0)+IF($G$36=$G$216,AZ36,0)+IF($G$38=$G$216,AZ38,0)+IF($G$40=$G$216,AZ40,0)+IF($G$42=$G$216,AZ42,0)+IF($G$44=$G$216,AZ44,0)+IF($G$46=$G$216,AZ46,0)+IF($G$48=$G$216,AZ48,0)+IF($G$50=$G$216,AZ50,0)+IF($G$52=$G$216,AZ52,0)+IF($G$54=$G$216,AZ54,0)+IF($G$56=$G$216,AZ56,0)+IF($G$58=$G$216,AZ58,0)+IF($G$60=$G$216,AZ60,0)+IF($G$62=$G$216,AZ62,0)+IF($G$64=$G$216,AZ64,0)+IF($G$66=$G$216,AZ66,0)+IF($G$68=$G$216,AZ68,0)+IF($G$70=$G$216,AZ70,0)+IF($G$72=$G$216,AZ72,0)+IF($G$74=$G$216,AZ74,0)+IF($G$76=$G$216,AZ76,0)+IF($G$78=$G$216,AZ78,0)+IF($G$80=$G$216,AZ80,0)+IF($G$82=$G$216,AZ82,0)+IF($G$84=$G$216,AZ84,0)+IF($G$86=$G$216,AZ86,0)+IF($G$88=$G$216,AZ88,0)+IF($G$90=$G$216,AZ90,0)+IF($G$92=$G$216,AZ92,0)+IF($G$94=$G$216,AZ94,0)+IF($G$96=$G$216,AZ96,0)+IF($G$98=$G$216,AZ98,0)+IF($G$100=$G$216,AZ100,0)+IF($G$102=$G$216,AZ102,0)+IF($G$104=$G$216,AZ104,0)+IF($G$106=$G$216,AZ106,0)+IF($G$108=$G$216,AZ108,0)+IF($G$110=$G$216,AZ110,0)+IF($G$112=$G$216,AZ112,0)+IF($G$114=$G$216,AZ114,0)+IF($G$116=$G$216,AZ116,0)+IF($G$118=$G$216,AZ118,0)+IF($G$120=$G$216,AZ120,0)+IF($G$122=$G$216,AZ122,0)+IF($G$124=$G$216,AZ124,0)+IF($G$126=$G$216,AZ126,0)+IF($G$128=$G$216,AZ128,0)+IF($G$130=$G$216,AZ130,0)+IF($G$132=$G$216,AZ132,0)+IF($G$134=$G$216,AZ134,0)+IF($G$136=$G$216,AZ136,0)+IF($G$138=$G$216,AZ138,0)+IF($G$140=$G$216,AZ140,0)+IF($G$142=$G$216,AZ142,0)+IF($G$144=$G$216,AZ144,0)+IF($G$146=$G$216,AZ146,0)+IF($G$148=$G$216,AZ148,0)+IF($G$150=$G$216,AZ150,0)+IF($G$152=$G$216,AZ152,0)+IF($G$154=$G$216,AZ154,0)+IF($G$156=$G$216,AZ156,0)+IF($G$158=$G$216,AZ158,0)+IF($G$160=$G$216,AZ160,0)+IF($G$162=$G$216,AZ162,0)+IF($G$164=$G$216,AZ164,0)+IF($G$166=$G$216,AZ166,0)+IF($G$168=$G$216,AZ168,0)+IF($G$170=$G$216,AZ170,0)+IF($G$172=$G$216,AZ172,0)+IF($G$174=$G$216,AZ174,0)+IF($G$176=$G$216,AZ176,0)+IF($G$178=$G$216,AZ178,0)+IF($G$180=$G$216,AZ180,0)+IF($G$182=$G$216,AZ182,0)+IF($G$184=$G$216,AZ184,0)+IF($G$186=$G$216,AZ186,0)+IF($G$188=$G$216,AZ188,0)+IF($G$190=$G$216,AZ190,0)+IF($G$192=$G$216,AZ192,0)</f>
        <v>0</v>
      </c>
      <c r="BA216" s="123"/>
      <c r="BB216" s="124"/>
      <c r="BC216" s="124"/>
      <c r="BD216" s="124"/>
      <c r="BE216" s="124"/>
      <c r="BF216" s="103">
        <f>IF($G$10=$G$216,BF10,0)+IF($G$12=$G$216,BF12,0)+IF($G$14=$G$216,BF14,0)+IF($G$16=$G$216,BF16,0)+IF($G$18=$G$216,BF18,0)+IF($G$20=$G$216,BF20,0)+IF($G$22=$G$216,BF22,0)+IF($G$24=$G$216,BF24,0)+IF($G$26=$G$216,BF26,0)+IF($G$28=$G$216,BF28,0)+IF($G$30=$G$216,BF30,0)+IF($G$32=$G$216,BF32,0)+IF($G$34=$G$216,BF34,0)+IF($G$36=$G$216,BF36,0)+IF($G$38=$G$216,BF38,0)+IF($G$40=$G$216,BF40,0)+IF($G$42=$G$216,BF42,0)+IF($G$44=$G$216,BF44,0)+IF($G$46=$G$216,BF46,0)+IF($G$48=$G$216,BF48,0)+IF($G$50=$G$216,BF50,0)+IF($G$52=$G$216,BF52,0)+IF($G$54=$G$216,BF54,0)+IF($G$56=$G$216,BF56,0)+IF($G$58=$G$216,BF58,0)+IF($G$60=$G$216,BF60,0)+IF($G$62=$G$216,BF62,0)+IF($G$64=$G$216,BF64,0)+IF($G$66=$G$216,BF66,0)+IF($G$68=$G$216,BF68,0)+IF($G$70=$G$216,BF70,0)+IF($G$72=$G$216,BF72,0)+IF($G$74=$G$216,BF74,0)+IF($G$76=$G$216,BF76,0)+IF($G$78=$G$216,BF78,0)+IF($G$80=$G$216,BF80,0)+IF($G$82=$G$216,BF82,0)+IF($G$84=$G$216,BF84,0)+IF($G$86=$G$216,BF86,0)+IF($G$88=$G$216,BF88,0)+IF($G$90=$G$216,BF90,0)+IF($G$92=$G$216,BF92,0)+IF($G$94=$G$216,BF94,0)+IF($G$96=$G$216,BF96,0)+IF($G$98=$G$216,BF98,0)+IF($G$100=$G$216,BF100,0)+IF($G$102=$G$216,BF102,0)+IF($G$104=$G$216,BF104,0)+IF($G$106=$G$216,BF106,0)+IF($G$108=$G$216,BF108,0)+IF($G$110=$G$216,BF110,0)+IF($G$112=$G$216,BF112,0)+IF($G$114=$G$216,BF114,0)+IF($G$116=$G$216,BF116,0)+IF($G$118=$G$216,BF118,0)+IF($G$120=$G$216,BF120,0)+IF($G$122=$G$216,BF122,0)+IF($G$124=$G$216,BF124,0)+IF($G$126=$G$216,BF126,0)+IF($G$128=$G$216,BF128,0)+IF($G$130=$G$216,BF130,0)+IF($G$132=$G$216,BF132,0)+IF($G$134=$G$216,BF134,0)+IF($G$136=$G$216,BF136,0)+IF($G$138=$G$216,BF138,0)+IF($G$140=$G$216,BF140,0)+IF($G$142=$G$216,BF142,0)+IF($G$144=$G$216,BF144,0)+IF($G$146=$G$216,BF146,0)+IF($G$148=$G$216,BF148,0)+IF($G$150=$G$216,BF150,0)+IF($G$152=$G$216,BF152,0)+IF($G$154=$G$216,BF154,0)+IF($G$156=$G$216,BF156,0)+IF($G$158=$G$216,BF158,0)+IF($G$160=$G$216,BF160,0)+IF($G$162=$G$216,BF162,0)+IF($G$164=$G$216,BF164,0)+IF($G$166=$G$216,BF166,0)+IF($G$168=$G$216,BF168,0)+IF($G$170=$G$216,BF170,0)+IF($G$172=$G$216,BF172,0)+IF($G$174=$G$216,BF174,0)+IF($G$176=$G$216,BF176,0)+IF($G$178=$G$216,BF178,0)+IF($G$180=$G$216,BF180,0)+IF($G$182=$G$216,BF182,0)+IF($G$184=$G$216,BF184,0)+IF($G$186=$G$216,BF186,0)+IF($G$188=$G$216,BF188,0)+IF($G$190=$G$216,BF190,0)+IF($G$192=$G$216,BF192,0)</f>
        <v>0</v>
      </c>
      <c r="BG216" s="123"/>
      <c r="BH216" s="124"/>
      <c r="BI216" s="124"/>
      <c r="BJ216" s="124"/>
      <c r="BK216" s="124"/>
      <c r="BL216" s="103">
        <f>IF($G$10=$G$216,BL10,0)+IF($G$12=$G$216,BL12,0)+IF($G$14=$G$216,BL14,0)+IF($G$16=$G$216,BL16,0)+IF($G$18=$G$216,BL18,0)+IF($G$20=$G$216,BL20,0)+IF($G$22=$G$216,BL22,0)+IF($G$24=$G$216,BL24,0)+IF($G$26=$G$216,BL26,0)+IF($G$28=$G$216,BL28,0)+IF($G$30=$G$216,BL30,0)+IF($G$32=$G$216,BL32,0)+IF($G$34=$G$216,BL34,0)+IF($G$36=$G$216,BL36,0)+IF($G$38=$G$216,BL38,0)+IF($G$40=$G$216,BL40,0)+IF($G$42=$G$216,BL42,0)+IF($G$44=$G$216,BL44,0)+IF($G$46=$G$216,BL46,0)+IF($G$48=$G$216,BL48,0)+IF($G$50=$G$216,BL50,0)+IF($G$52=$G$216,BL52,0)+IF($G$54=$G$216,BL54,0)+IF($G$56=$G$216,BL56,0)+IF($G$58=$G$216,BL58,0)+IF($G$60=$G$216,BL60,0)+IF($G$62=$G$216,BL62,0)+IF($G$64=$G$216,BL64,0)+IF($G$66=$G$216,BL66,0)+IF($G$68=$G$216,BL68,0)+IF($G$70=$G$216,BL70,0)+IF($G$72=$G$216,BL72,0)+IF($G$74=$G$216,BL74,0)+IF($G$76=$G$216,BL76,0)+IF($G$78=$G$216,BL78,0)+IF($G$80=$G$216,BL80,0)+IF($G$82=$G$216,BL82,0)+IF($G$84=$G$216,BL84,0)+IF($G$86=$G$216,BL86,0)+IF($G$88=$G$216,BL88,0)+IF($G$90=$G$216,BL90,0)+IF($G$92=$G$216,BL92,0)+IF($G$94=$G$216,BL94,0)+IF($G$96=$G$216,BL96,0)+IF($G$98=$G$216,BL98,0)+IF($G$100=$G$216,BL100,0)+IF($G$102=$G$216,BL102,0)+IF($G$104=$G$216,BL104,0)+IF($G$106=$G$216,BL106,0)+IF($G$108=$G$216,BL108,0)+IF($G$110=$G$216,BL110,0)+IF($G$112=$G$216,BL112,0)+IF($G$114=$G$216,BL114,0)+IF($G$116=$G$216,BL116,0)+IF($G$118=$G$216,BL118,0)+IF($G$120=$G$216,BL120,0)+IF($G$122=$G$216,BL122,0)+IF($G$124=$G$216,BL124,0)+IF($G$126=$G$216,BL126,0)+IF($G$128=$G$216,BL128,0)+IF($G$130=$G$216,BL130,0)+IF($G$132=$G$216,BL132,0)+IF($G$134=$G$216,BL134,0)+IF($G$136=$G$216,BL136,0)+IF($G$138=$G$216,BL138,0)+IF($G$140=$G$216,BL140,0)+IF($G$142=$G$216,BL142,0)+IF($G$144=$G$216,BL144,0)+IF($G$146=$G$216,BL146,0)+IF($G$148=$G$216,BL148,0)+IF($G$150=$G$216,BL150,0)+IF($G$152=$G$216,BL152,0)+IF($G$154=$G$216,BL154,0)+IF($G$156=$G$216,BL156,0)+IF($G$158=$G$216,BL158,0)+IF($G$160=$G$216,BL160,0)+IF($G$162=$G$216,BL162,0)+IF($G$164=$G$216,BL164,0)+IF($G$166=$G$216,BL166,0)+IF($G$168=$G$216,BL168,0)+IF($G$170=$G$216,BL170,0)+IF($G$172=$G$216,BL172,0)+IF($G$174=$G$216,BL174,0)+IF($G$176=$G$216,BL176,0)+IF($G$178=$G$216,BL178,0)+IF($G$180=$G$216,BL180,0)+IF($G$182=$G$216,BL182,0)+IF($G$184=$G$216,BL184,0)+IF($G$186=$G$216,BL186,0)+IF($G$188=$G$216,BL188,0)+IF($G$190=$G$216,BL190,0)+IF($G$192=$G$216,BL192,0)</f>
        <v>0</v>
      </c>
      <c r="BM216" s="123"/>
      <c r="BN216" s="124"/>
      <c r="BO216" s="124"/>
      <c r="BP216" s="124"/>
      <c r="BQ216" s="124"/>
      <c r="BR216" s="103">
        <f>IF($G$10=$G$216,BR10,0)+IF($G$12=$G$216,BR12,0)+IF($G$14=$G$216,BR14,0)+IF($G$16=$G$216,BR16,0)+IF($G$18=$G$216,BR18,0)+IF($G$20=$G$216,BR20,0)+IF($G$22=$G$216,BR22,0)+IF($G$24=$G$216,BR24,0)+IF($G$26=$G$216,BR26,0)+IF($G$28=$G$216,BR28,0)+IF($G$30=$G$216,BR30,0)+IF($G$32=$G$216,BR32,0)+IF($G$34=$G$216,BR34,0)+IF($G$36=$G$216,BR36,0)+IF($G$38=$G$216,BR38,0)+IF($G$40=$G$216,BR40,0)+IF($G$42=$G$216,BR42,0)+IF($G$44=$G$216,BR44,0)+IF($G$46=$G$216,BR46,0)+IF($G$48=$G$216,BR48,0)+IF($G$50=$G$216,BR50,0)+IF($G$52=$G$216,BR52,0)+IF($G$54=$G$216,BR54,0)+IF($G$56=$G$216,BR56,0)+IF($G$58=$G$216,BR58,0)+IF($G$60=$G$216,BR60,0)+IF($G$62=$G$216,BR62,0)+IF($G$64=$G$216,BR64,0)+IF($G$66=$G$216,BR66,0)+IF($G$68=$G$216,BR68,0)+IF($G$70=$G$216,BR70,0)+IF($G$72=$G$216,BR72,0)+IF($G$74=$G$216,BR74,0)+IF($G$76=$G$216,BR76,0)+IF($G$78=$G$216,BR78,0)+IF($G$80=$G$216,BR80,0)+IF($G$82=$G$216,BR82,0)+IF($G$84=$G$216,BR84,0)+IF($G$86=$G$216,BR86,0)+IF($G$88=$G$216,BR88,0)+IF($G$90=$G$216,BR90,0)+IF($G$92=$G$216,BR92,0)+IF($G$94=$G$216,BR94,0)+IF($G$96=$G$216,BR96,0)+IF($G$98=$G$216,BR98,0)+IF($G$100=$G$216,BR100,0)+IF($G$102=$G$216,BR102,0)+IF($G$104=$G$216,BR104,0)+IF($G$106=$G$216,BR106,0)+IF($G$108=$G$216,BR108,0)+IF($G$110=$G$216,BR110,0)+IF($G$112=$G$216,BR112,0)+IF($G$114=$G$216,BR114,0)+IF($G$116=$G$216,BR116,0)+IF($G$118=$G$216,BR118,0)+IF($G$120=$G$216,BR120,0)+IF($G$122=$G$216,BR122,0)+IF($G$124=$G$216,BR124,0)+IF($G$126=$G$216,BR126,0)+IF($G$128=$G$216,BR128,0)+IF($G$130=$G$216,BR130,0)+IF($G$132=$G$216,BR132,0)+IF($G$134=$G$216,BR134,0)+IF($G$136=$G$216,BR136,0)+IF($G$138=$G$216,BR138,0)+IF($G$140=$G$216,BR140,0)+IF($G$142=$G$216,BR142,0)+IF($G$144=$G$216,BR144,0)+IF($G$146=$G$216,BR146,0)+IF($G$148=$G$216,BR148,0)+IF($G$150=$G$216,BR150,0)+IF($G$152=$G$216,BR152,0)+IF($G$154=$G$216,BR154,0)+IF($G$156=$G$216,BR156,0)+IF($G$158=$G$216,BR158,0)+IF($G$160=$G$216,BR160,0)+IF($G$162=$G$216,BR162,0)+IF($G$164=$G$216,BR164,0)+IF($G$166=$G$216,BR166,0)+IF($G$168=$G$216,BR168,0)+IF($G$170=$G$216,BR170,0)+IF($G$172=$G$216,BR172,0)+IF($G$174=$G$216,BR174,0)+IF($G$176=$G$216,BR176,0)+IF($G$178=$G$216,BR178,0)+IF($G$180=$G$216,BR180,0)+IF($G$182=$G$216,BR182,0)+IF($G$184=$G$216,BR184,0)+IF($G$186=$G$216,BR186,0)+IF($G$188=$G$216,BR188,0)+IF($G$190=$G$216,BR190,0)+IF($G$192=$G$216,BR192,0)</f>
        <v>0</v>
      </c>
      <c r="BS216" s="123"/>
      <c r="BT216" s="124"/>
      <c r="BU216" s="124"/>
      <c r="BV216" s="124"/>
      <c r="BW216" s="124"/>
      <c r="BX216" s="103">
        <f>IF($G$10=$G$216,BX10,0)+IF($G$12=$G$216,BX12,0)+IF($G$14=$G$216,BX14,0)+IF($G$16=$G$216,BX16,0)+IF($G$18=$G$216,BX18,0)+IF($G$20=$G$216,BX20,0)+IF($G$22=$G$216,BX22,0)+IF($G$24=$G$216,BX24,0)+IF($G$26=$G$216,BX26,0)+IF($G$28=$G$216,BX28,0)+IF($G$30=$G$216,BX30,0)+IF($G$32=$G$216,BX32,0)+IF($G$34=$G$216,BX34,0)+IF($G$36=$G$216,BX36,0)+IF($G$38=$G$216,BX38,0)+IF($G$40=$G$216,BX40,0)+IF($G$42=$G$216,BX42,0)+IF($G$44=$G$216,BX44,0)+IF($G$46=$G$216,BX46,0)+IF($G$48=$G$216,BX48,0)+IF($G$50=$G$216,BX50,0)+IF($G$52=$G$216,BX52,0)+IF($G$54=$G$216,BX54,0)+IF($G$56=$G$216,BX56,0)+IF($G$58=$G$216,BX58,0)+IF($G$60=$G$216,BX60,0)+IF($G$62=$G$216,BX62,0)+IF($G$64=$G$216,BX64,0)+IF($G$66=$G$216,BX66,0)+IF($G$68=$G$216,BX68,0)+IF($G$70=$G$216,BX70,0)+IF($G$72=$G$216,BX72,0)+IF($G$74=$G$216,BX74,0)+IF($G$76=$G$216,BX76,0)+IF($G$78=$G$216,BX78,0)+IF($G$80=$G$216,BX80,0)+IF($G$82=$G$216,BX82,0)+IF($G$84=$G$216,BX84,0)+IF($G$86=$G$216,BX86,0)+IF($G$88=$G$216,BX88,0)+IF($G$90=$G$216,BX90,0)+IF($G$92=$G$216,BX92,0)+IF($G$94=$G$216,BX94,0)+IF($G$96=$G$216,BX96,0)+IF($G$98=$G$216,BX98,0)+IF($G$100=$G$216,BX100,0)+IF($G$102=$G$216,BX102,0)+IF($G$104=$G$216,BX104,0)+IF($G$106=$G$216,BX106,0)+IF($G$108=$G$216,BX108,0)+IF($G$110=$G$216,BX110,0)+IF($G$112=$G$216,BX112,0)+IF($G$114=$G$216,BX114,0)+IF($G$116=$G$216,BX116,0)+IF($G$118=$G$216,BX118,0)+IF($G$120=$G$216,BX120,0)+IF($G$122=$G$216,BX122,0)+IF($G$124=$G$216,BX124,0)+IF($G$126=$G$216,BX126,0)+IF($G$128=$G$216,BX128,0)+IF($G$130=$G$216,BX130,0)+IF($G$132=$G$216,BX132,0)+IF($G$134=$G$216,BX134,0)+IF($G$136=$G$216,BX136,0)+IF($G$138=$G$216,BX138,0)+IF($G$140=$G$216,BX140,0)+IF($G$142=$G$216,BX142,0)+IF($G$144=$G$216,BX144,0)+IF($G$146=$G$216,BX146,0)+IF($G$148=$G$216,BX148,0)+IF($G$150=$G$216,BX150,0)+IF($G$152=$G$216,BX152,0)+IF($G$154=$G$216,BX154,0)+IF($G$156=$G$216,BX156,0)+IF($G$158=$G$216,BX158,0)+IF($G$160=$G$216,BX160,0)+IF($G$162=$G$216,BX162,0)+IF($G$164=$G$216,BX164,0)+IF($G$166=$G$216,BX166,0)+IF($G$168=$G$216,BX168,0)+IF($G$170=$G$216,BX170,0)+IF($G$172=$G$216,BX172,0)+IF($G$174=$G$216,BX174,0)+IF($G$176=$G$216,BX176,0)+IF($G$178=$G$216,BX178,0)+IF($G$180=$G$216,BX180,0)+IF($G$182=$G$216,BX182,0)+IF($G$184=$G$216,BX184,0)+IF($G$186=$G$216,BX186,0)+IF($G$188=$G$216,BX188,0)+IF($G$190=$G$216,BX190,0)+IF($G$192=$G$216,BX192,0)</f>
        <v>0</v>
      </c>
      <c r="BY216" s="123"/>
      <c r="BZ216" s="124"/>
      <c r="CA216" s="124"/>
      <c r="CB216" s="124"/>
      <c r="CC216" s="125"/>
      <c r="CD216" s="106">
        <f>IF($G$10=$G$216,CD10,0)+IF($G$12=$G$216,CD12,0)+IF($G$14=$G$216,CD14,0)+IF($G$16=$G$216,CD16,0)+IF($G$18=$G$216,CD18,0)+IF($G$20=$G$216,CD20,0)+IF($G$22=$G$216,CD22,0)+IF($G$24=$G$216,CD24,0)+IF($G$26=$G$216,CD26,0)+IF($G$28=$G$216,CD28,0)+IF($G$30=$G$216,CD30,0)+IF($G$32=$G$216,CD32,0)+IF($G$34=$G$216,CD34,0)+IF($G$36=$G$216,CD36,0)+IF($G$38=$G$216,CD38,0)+IF($G$40=$G$216,CD40,0)+IF($G$42=$G$216,CD42,0)+IF($G$44=$G$216,CD44,0)+IF($G$46=$G$216,CD46,0)+IF($G$48=$G$216,CD48,0)+IF($G$50=$G$216,CD50,0)+IF($G$52=$G$216,CD52,0)+IF($G$54=$G$216,CD54,0)+IF($G$56=$G$216,CD56,0)+IF($G$58=$G$216,CD58,0)+IF($G$60=$G$216,CD60,0)+IF($G$62=$G$216,CD62,0)+IF($G$64=$G$216,CD64,0)+IF($G$66=$G$216,CD66,0)+IF($G$68=$G$216,CD68,0)+IF($G$70=$G$216,CD70,0)+IF($G$72=$G$216,CD72,0)+IF($G$74=$G$216,CD74,0)+IF($G$76=$G$216,CD76,0)+IF($G$78=$G$216,CD78,0)+IF($G$80=$G$216,CD80,0)+IF($G$82=$G$216,CD82,0)+IF($G$84=$G$216,CD84,0)+IF($G$86=$G$216,CD86,0)+IF($G$88=$G$216,CD88,0)+IF($G$90=$G$216,CD90,0)+IF($G$92=$G$216,CD92,0)+IF($G$94=$G$216,CD94,0)+IF($G$96=$G$216,CD96,0)+IF($G$98=$G$216,CD98,0)+IF($G$100=$G$216,CD100,0)+IF($G$102=$G$216,CD102,0)+IF($G$104=$G$216,CD104,0)+IF($G$106=$G$216,CD106,0)+IF($G$108=$G$216,CD108,0)+IF($G$110=$G$216,CD110,0)+IF($G$112=$G$216,CD112,0)+IF($G$114=$G$216,CD114,0)+IF($G$116=$G$216,CD116,0)+IF($G$118=$G$216,CD118,0)+IF($G$120=$G$216,CD120,0)+IF($G$122=$G$216,CD122,0)+IF($G$124=$G$216,CD124,0)+IF($G$126=$G$216,CD126,0)+IF($G$128=$G$216,CD128,0)+IF($G$130=$G$216,CD130,0)+IF($G$132=$G$216,CD132,0)+IF($G$134=$G$216,CD134,0)+IF($G$136=$G$216,CD136,0)+IF($G$138=$G$216,CD138,0)+IF($G$140=$G$216,CD140,0)+IF($G$142=$G$216,CD142,0)+IF($G$144=$G$216,CD144,0)+IF($G$146=$G$216,CD146,0)+IF($G$148=$G$216,CD148,0)+IF($G$150=$G$216,CD150,0)+IF($G$152=$G$216,CD152,0)+IF($G$154=$G$216,CD154,0)+IF($G$156=$G$216,CD156,0)+IF($G$158=$G$216,CD158,0)+IF($G$160=$G$216,CD160,0)+IF($G$162=$G$216,CD162,0)+IF($G$164=$G$216,CD164,0)+IF($G$166=$G$216,CD166,0)+IF($G$168=$G$216,CD168,0)+IF($G$170=$G$216,CD170,0)+IF($G$172=$G$216,CD172,0)+IF($G$174=$G$216,CD174,0)+IF($G$176=$G$216,CD176,0)+IF($G$178=$G$216,CD178,0)+IF($G$180=$G$216,CD180,0)+IF($G$182=$G$216,CD182,0)+IF($G$184=$G$216,CD184,0)+IF($G$186=$G$216,CD186,0)+IF($G$188=$G$216,CD188,0)+IF($G$190=$G$216,CD190,0)+IF($G$192=$G$216,CD192,0)</f>
        <v>0</v>
      </c>
      <c r="CE216" s="126"/>
      <c r="CF216" s="17"/>
      <c r="CG216" s="18"/>
      <c r="CH216" s="18"/>
    </row>
    <row r="217" spans="1:86" ht="16.149999999999999" hidden="1" customHeight="1" outlineLevel="1" thickBot="1" x14ac:dyDescent="0.35">
      <c r="A217" s="67"/>
      <c r="B217" s="509"/>
      <c r="C217" s="476"/>
      <c r="D217" s="477"/>
      <c r="E217" s="477"/>
      <c r="F217" s="478"/>
      <c r="G217" s="480"/>
      <c r="H217" s="99">
        <f>IF(G11=$G$216,H11,0)+IF(G13=$G$216,H13,0)+IF(G15=$G$216,H15,0)+IF(G17=$G$216,H17,0)+IF(G19=$G$216,H19,0)+IF(G21=$G$216,H21,0)+IF(G23=$G$216,H23,0)+IF(G25=$G$216,H25,0)+IF(G27=$G$216,H27,0)+IF(G29=$G$216,H29,0)+IF(G31=$G$216,H31,0)+IF(G33=$G$216,H33,0)+IF(G35=$G$216,H35,0)+IF(G37=$G$216,H37,0)+IF(G39=$G$216,H39,0)+IF(G41=$G$216,H41,0)+IF(G43=$G$216,H43,0)+IF(G45=$G$216,H45,0)+IF(G47=$G$216,H47,0)+IF(G49=$G$216,H49,0)+IF(G51=$G$216,H51,0)+IF(G53=$G$216,H53,0)+IF(G55=$G$216,H55,0)+IF(G57=$G$216,H57,0)+IF(G59=$G$216,H59,0)+IF(G61=$G$216,H61,0)+IF(G63=$G$216,H63,0)+IF(G65=$G$216,H65,0)+IF(G67=$G$216,H67,0)+IF(G69=$G$216,H69,0)+IF(G71=$G$216,H71,0)+IF(G73=$G$216,H73,0)+IF(G75=$G$216,H75,0)+IF(G77=$G$216,H77,0)+IF(G79=$G$216,H79,0)+IF(G81=$G$216,H81,0)+IF(G83=$G$216,H83,0)+IF(G85=$G$216,H85,0)+IF(G87=$G$216,H87,0)+IF(G89=$G$216,H89,0)+IF(G91=$G$216,H91,0)+IF(G93=$G$216,H93,0)+IF(G95=$G$216,H95,0)+IF(G97=$G$216,H97,0)+IF(G99=$G$216,H99,0)+IF(G101=$G$216,H101,0)+IF(G103=$G$216,H103,0)+IF(G105=$G$216,H105,0)+IF(G107=$G$216,H107,0)+IF(G109=$G$216,H109,0)+IF(G111=$G$216,H111,0)+IF(G113=$G$216,H113,0)+IF(G115=$G$216,H115,0)+IF(G117=$G$216,H117,0)+IF(G119=$G$216,H119,0)+IF(G121=$G$216,H121,0)+IF(G123=$G$216,H123,0)+IF(G125=$G$216,H125,0)+IF(G127=$G$216,H127,0)+IF(G129=$G$216,H129,0)+IF(G131=$G$216,H131,0)+IF(G133=$G$216,H133,0)+IF(G135=$G$216,H135,0)+IF(G137=$G$216,H137,0)+IF(G139=$G$216,H139,0)+IF(G141=$G$216,H141,0)+IF(G143=$G$216,H143,0)+IF(G145=$G$216,H145,0)+IF(G147=$G$216,H147,0)+IF(G149=$G$216,H149,0)+IF(G151=$G$216,H151,0)+IF(G153=$G$216,H153,0)+IF(G155=$G$216,H155,0)+IF(G157=$G$216,H157,0)+IF(G159=$G$216,H159,0)+IF(G161=$G$216,H161,0)+IF(G163=$G$216,H163,0)+IF(G165=$G$216,H165,0)+IF(G167=$G$216,H167,0)+IF(G169=$G$216,H169,0)+IF(G171=$G$216,H171,0)+IF(G173=$G$216,H173,0)+IF(G175=$G$216,H175,0)+IF(G177=$G$216,H177,0)+IF(G179=$G$216,H179,0)+IF(G181=$G$216,H181,0)+IF(G183=$G$216,H183,0)+IF(G185=$G$216,H185,0)+IF(G187=$G$216,H187,0)+IF(G189=$G$216,H189,0)+IF(G191=$G$216,H191,0)+IF(G193=$G$216,H193,0)</f>
        <v>0</v>
      </c>
      <c r="I217" s="471"/>
      <c r="J217" s="478"/>
      <c r="K217" s="221"/>
      <c r="L217" s="53"/>
      <c r="M217" s="53"/>
      <c r="N217" s="511"/>
      <c r="O217" s="235">
        <f t="shared" si="117"/>
        <v>0</v>
      </c>
      <c r="P217" s="107">
        <f>IF($G$11=$G$216,P11,0)+IF($G$13=$G$216,P13,0)+IF($G$15=$G$216,P15,0)+IF($G$17=$G$216,P17,0)+IF($G$19=$G$216,P19,0)+IF($G$21=$G$216,P21,0)+IF($G$23=$G$216,P23,0)+IF($G$25=$G$216,P25,0)+IF($G$27=$G$216,P27,0)+IF($G$29=$G$216,P29,0)+IF($G$31=$G$216,P31,0)+IF($G$33=$G$216,P33,0)+IF($G$35=$G$216,P35,0)+IF($G$37=$G$216,P37,0)+IF($G$39=$G$216,P39,0)+IF($G$41=$G$216,P41,0)+IF($G$43=$G$216,P43,0)+IF($G$45=$G$216,P45,0)+IF($G$47=$G$216,P47,0)+IF($G$49=$G$216,P49,0)+IF($G$51=$G$216,P51,0)+IF($G$53=$G$216,P53,0)+IF($G$55=$G$216,P55,0)+IF($G$57=$G$216,P57,0)+IF($G$59=$G$216,P59,0)+IF($G$61=$G$216,P61,0)+IF($G$63=$G$216,P63,0)+IF($G$65=$G$216,P65,0)+IF($G$67=$G$216,P67,0)+IF($G$69=$G$216,P69,0)+IF($G$71=$G$216,P71,0)+IF($G$73=$G$216,P73,0)+IF($G$75=$G$216,P75,0)+IF($G$77=$G$216,P77,0)+IF($G$79=$G$216,P79,0)+IF($G$81=$G$216,P81,0)+IF($G$83=$G$216,P83,0)+IF($G$85=$G$216,P85,0)+IF($G$87=$G$216,P87,0)+IF($G$89=$G$216,P89,0)+IF($G$91=$G$216,P91,0)+IF($G$93=$G$216,P93,0)+IF($G$95=$G$216,P95,0)+IF($G$97=$G$216,P97,0)+IF($G$99=$G$216,P99,0)+IF($G$101=$G$216,P101,0)+IF($G$103=$G$216,P103,0)+IF($G$105=$G$216,P105,0)+IF($G$107=$G$216,P107,0)+IF($G$109=$G$216,P109,0)+IF($G$111=$G$216,P111,0)+IF($G$113=$G$216,P113,0)+IF($G$115=$G$216,P115,0)+IF($G$117=$G$216,P117,0)+IF($G$119=$G$216,P119,0)+IF($G$121=$G$216,P121,0)+IF($G$123=$G$216,P123,0)+IF($G$125=$G$216,P125,0)+IF($G$127=$G$216,P127,0)+IF($G$129=$G$216,P129,0)+IF($G$131=$G$216,P131,0)+IF($G$133=$G$216,P133,0)+IF($G$135=$G$216,P135,0)+IF($G$137=$G$216,P137,0)+IF($G$139=$G$216,P139,0)+IF($G$141=$G$216,P141,0)+IF($G$143=$G$216,P143,0)+IF($G$145=$G$216,P145,0)+IF($G$147=$G$216,P147,0)+IF($G$149=$G$216,P149,0)+IF($G$151=$G$216,P151,0)+IF($G$153=$G$216,P153,0)+IF($G$155=$G$216,P155,0)+IF($G$157=$G$216,P157,0)+IF($G$159=$G$216,P159,0)+IF($G$161=$G$216,P161,0)+IF($G$163=$G$216,P163,0)+IF($G$165=$G$216,P165,0)+IF($G$167=$G$216,P167,0)+IF($G$169=$G$216,P169,0)+IF($G$171=$G$216,P171,0)+IF($G$173=$G$216,P173,0)+IF($G$175=$G$216,P175,0)+IF($G$177=$G$216,P177,0)+IF($G$179=$G$216,P179,0)+IF($G$181=$G$216,P181,0)+IF($G$183=$G$216,P183,0)+IF($G$185=$G$216,P185,0)+IF($G$187=$G$216,P187,0)+IF($G$189=$G$216,P189,0)+IF($G$191=$G$216,P191,0)+IF($G$193=$G$216,P193,0)</f>
        <v>0</v>
      </c>
      <c r="Q217" s="108"/>
      <c r="R217" s="108"/>
      <c r="S217" s="108"/>
      <c r="T217" s="108"/>
      <c r="U217" s="108"/>
      <c r="V217" s="107">
        <f>IF($G$11=$G$216,V11,0)+IF($G$13=$G$216,V13,0)+IF($G$15=$G$216,V15,0)+IF($G$17=$G$216,V17,0)+IF($G$19=$G$216,V19,0)+IF($G$21=$G$216,V21,0)+IF($G$23=$G$216,V23,0)+IF($G$25=$G$216,V25,0)+IF($G$27=$G$216,V27,0)+IF($G$29=$G$216,V29,0)+IF($G$31=$G$216,V31,0)+IF($G$33=$G$216,V33,0)+IF($G$35=$G$216,V35,0)+IF($G$37=$G$216,V37,0)+IF($G$39=$G$216,V39,0)+IF($G$41=$G$216,V41,0)+IF($G$43=$G$216,V43,0)+IF($G$45=$G$216,V45,0)+IF($G$47=$G$216,V47,0)+IF($G$49=$G$216,V49,0)+IF($G$51=$G$216,V51,0)+IF($G$53=$G$216,V53,0)+IF($G$55=$G$216,V55,0)+IF($G$57=$G$216,V57,0)+IF($G$59=$G$216,V59,0)+IF($G$61=$G$216,V61,0)+IF($G$63=$G$216,V63,0)+IF($G$65=$G$216,V65,0)+IF($G$67=$G$216,V67,0)+IF($G$69=$G$216,V69,0)+IF($G$71=$G$216,V71,0)+IF($G$73=$G$216,V73,0)+IF($G$75=$G$216,V75,0)+IF($G$77=$G$216,V77,0)+IF($G$79=$G$216,V79,0)+IF($G$81=$G$216,V81,0)+IF($G$83=$G$216,V83,0)+IF($G$85=$G$216,V85,0)+IF($G$87=$G$216,V87,0)+IF($G$89=$G$216,V89,0)+IF($G$91=$G$216,V91,0)+IF($G$93=$G$216,V93,0)+IF($G$95=$G$216,V95,0)+IF($G$97=$G$216,V97,0)+IF($G$99=$G$216,V99,0)+IF($G$101=$G$216,V101,0)+IF($G$103=$G$216,V103,0)+IF($G$105=$G$216,V105,0)+IF($G$107=$G$216,V107,0)+IF($G$109=$G$216,V109,0)+IF($G$111=$G$216,V111,0)+IF($G$113=$G$216,V113,0)+IF($G$115=$G$216,V115,0)+IF($G$117=$G$216,V117,0)+IF($G$119=$G$216,V119,0)+IF($G$121=$G$216,V121,0)+IF($G$123=$G$216,V123,0)+IF($G$125=$G$216,V125,0)+IF($G$127=$G$216,V127,0)+IF($G$129=$G$216,V129,0)+IF($G$131=$G$216,V131,0)+IF($G$133=$G$216,V133,0)+IF($G$135=$G$216,V135,0)+IF($G$137=$G$216,V137,0)+IF($G$139=$G$216,V139,0)+IF($G$141=$G$216,V141,0)+IF($G$143=$G$216,V143,0)+IF($G$145=$G$216,V145,0)+IF($G$147=$G$216,V147,0)+IF($G$149=$G$216,V149,0)+IF($G$151=$G$216,V151,0)+IF($G$153=$G$216,V153,0)+IF($G$155=$G$216,V155,0)+IF($G$157=$G$216,V157,0)+IF($G$159=$G$216,V159,0)+IF($G$161=$G$216,V161,0)+IF($G$163=$G$216,V163,0)+IF($G$165=$G$216,V165,0)+IF($G$167=$G$216,V167,0)+IF($G$169=$G$216,V169,0)+IF($G$171=$G$216,V171,0)+IF($G$173=$G$216,V173,0)+IF($G$175=$G$216,V175,0)+IF($G$177=$G$216,V177,0)+IF($G$179=$G$216,V179,0)+IF($G$181=$G$216,V181,0)+IF($G$183=$G$216,V183,0)+IF($G$185=$G$216,V185,0)+IF($G$187=$G$216,V187,0)+IF($G$189=$G$216,V189,0)+IF($G$191=$G$216,V191,0)+IF($G$193=$G$216,V193,0)</f>
        <v>0</v>
      </c>
      <c r="W217" s="108"/>
      <c r="X217" s="108"/>
      <c r="Y217" s="108"/>
      <c r="Z217" s="108"/>
      <c r="AA217" s="108"/>
      <c r="AB217" s="107">
        <f>IF($G$11=$G$216,AB11,0)+IF($G$13=$G$216,AB13,0)+IF($G$15=$G$216,AB15,0)+IF($G$17=$G$216,AB17,0)+IF($G$19=$G$216,AB19,0)+IF($G$21=$G$216,AB21,0)+IF($G$23=$G$216,AB23,0)+IF($G$25=$G$216,AB25,0)+IF($G$27=$G$216,AB27,0)+IF($G$29=$G$216,AB29,0)+IF($G$31=$G$216,AB31,0)+IF($G$33=$G$216,AB33,0)+IF($G$35=$G$216,AB35,0)+IF($G$37=$G$216,AB37,0)+IF($G$39=$G$216,AB39,0)+IF($G$41=$G$216,AB41,0)+IF($G$43=$G$216,AB43,0)+IF($G$45=$G$216,AB45,0)+IF($G$47=$G$216,AB47,0)+IF($G$49=$G$216,AB49,0)+IF($G$51=$G$216,AB51,0)+IF($G$53=$G$216,AB53,0)+IF($G$55=$G$216,AB55,0)+IF($G$57=$G$216,AB57,0)+IF($G$59=$G$216,AB59,0)+IF($G$61=$G$216,AB61,0)+IF($G$63=$G$216,AB63,0)+IF($G$65=$G$216,AB65,0)+IF($G$67=$G$216,AB67,0)+IF($G$69=$G$216,AB69,0)+IF($G$71=$G$216,AB71,0)+IF($G$73=$G$216,AB73,0)+IF($G$75=$G$216,AB75,0)+IF($G$77=$G$216,AB77,0)+IF($G$79=$G$216,AB79,0)+IF($G$81=$G$216,AB81,0)+IF($G$83=$G$216,AB83,0)+IF($G$85=$G$216,AB85,0)+IF($G$87=$G$216,AB87,0)+IF($G$89=$G$216,AB89,0)+IF($G$91=$G$216,AB91,0)+IF($G$93=$G$216,AB93,0)+IF($G$95=$G$216,AB95,0)+IF($G$97=$G$216,AB97,0)+IF($G$99=$G$216,AB99,0)+IF($G$101=$G$216,AB101,0)+IF($G$103=$G$216,AB103,0)+IF($G$105=$G$216,AB105,0)+IF($G$107=$G$216,AB107,0)+IF($G$109=$G$216,AB109,0)+IF($G$111=$G$216,AB111,0)+IF($G$113=$G$216,AB113,0)+IF($G$115=$G$216,AB115,0)+IF($G$117=$G$216,AB117,0)+IF($G$119=$G$216,AB119,0)+IF($G$121=$G$216,AB121,0)+IF($G$123=$G$216,AB123,0)+IF($G$125=$G$216,AB125,0)+IF($G$127=$G$216,AB127,0)+IF($G$129=$G$216,AB129,0)+IF($G$131=$G$216,AB131,0)+IF($G$133=$G$216,AB133,0)+IF($G$135=$G$216,AB135,0)+IF($G$137=$G$216,AB137,0)+IF($G$139=$G$216,AB139,0)+IF($G$141=$G$216,AB141,0)+IF($G$143=$G$216,AB143,0)+IF($G$145=$G$216,AB145,0)+IF($G$147=$G$216,AB147,0)+IF($G$149=$G$216,AB149,0)+IF($G$151=$G$216,AB151,0)+IF($G$153=$G$216,AB153,0)+IF($G$155=$G$216,AB155,0)+IF($G$157=$G$216,AB157,0)+IF($G$159=$G$216,AB159,0)+IF($G$161=$G$216,AB161,0)+IF($G$163=$G$216,AB163,0)+IF($G$165=$G$216,AB165,0)+IF($G$167=$G$216,AB167,0)+IF($G$169=$G$216,AB169,0)+IF($G$171=$G$216,AB171,0)+IF($G$173=$G$216,AB173,0)+IF($G$175=$G$216,AB175,0)+IF($G$177=$G$216,AB177,0)+IF($G$179=$G$216,AB179,0)+IF($G$181=$G$216,AB181,0)+IF($G$183=$G$216,AB183,0)+IF($G$185=$G$216,AB185,0)+IF($G$187=$G$216,AB187,0)+IF($G$189=$G$216,AB189,0)+IF($G$191=$G$216,AB191,0)+IF($G$193=$G$216,AB193,0)</f>
        <v>0</v>
      </c>
      <c r="AC217" s="108"/>
      <c r="AD217" s="108"/>
      <c r="AE217" s="108"/>
      <c r="AF217" s="108"/>
      <c r="AG217" s="108"/>
      <c r="AH217" s="107">
        <f>IF($G$11=$G$216,AH11,0)+IF($G$13=$G$216,AH13,0)+IF($G$15=$G$216,AH15,0)+IF($G$17=$G$216,AH17,0)+IF($G$19=$G$216,AH19,0)+IF($G$21=$G$216,AH21,0)+IF($G$23=$G$216,AH23,0)+IF($G$25=$G$216,AH25,0)+IF($G$27=$G$216,AH27,0)+IF($G$29=$G$216,AH29,0)+IF($G$31=$G$216,AH31,0)+IF($G$33=$G$216,AH33,0)+IF($G$35=$G$216,AH35,0)+IF($G$37=$G$216,AH37,0)+IF($G$39=$G$216,AH39,0)+IF($G$41=$G$216,AH41,0)+IF($G$43=$G$216,AH43,0)+IF($G$45=$G$216,AH45,0)+IF($G$47=$G$216,AH47,0)+IF($G$49=$G$216,AH49,0)+IF($G$51=$G$216,AH51,0)+IF($G$53=$G$216,AH53,0)+IF($G$55=$G$216,AH55,0)+IF($G$57=$G$216,AH57,0)+IF($G$59=$G$216,AH59,0)+IF($G$61=$G$216,AH61,0)+IF($G$63=$G$216,AH63,0)+IF($G$65=$G$216,AH65,0)+IF($G$67=$G$216,AH67,0)+IF($G$69=$G$216,AH69,0)+IF($G$71=$G$216,AH71,0)+IF($G$73=$G$216,AH73,0)+IF($G$75=$G$216,AH75,0)+IF($G$77=$G$216,AH77,0)+IF($G$79=$G$216,AH79,0)+IF($G$81=$G$216,AH81,0)+IF($G$83=$G$216,AH83,0)+IF($G$85=$G$216,AH85,0)+IF($G$87=$G$216,AH87,0)+IF($G$89=$G$216,AH89,0)+IF($G$91=$G$216,AH91,0)+IF($G$93=$G$216,AH93,0)+IF($G$95=$G$216,AH95,0)+IF($G$97=$G$216,AH97,0)+IF($G$99=$G$216,AH99,0)+IF($G$101=$G$216,AH101,0)+IF($G$103=$G$216,AH103,0)+IF($G$105=$G$216,AH105,0)+IF($G$107=$G$216,AH107,0)+IF($G$109=$G$216,AH109,0)+IF($G$111=$G$216,AH111,0)+IF($G$113=$G$216,AH113,0)+IF($G$115=$G$216,AH115,0)+IF($G$117=$G$216,AH117,0)+IF($G$119=$G$216,AH119,0)+IF($G$121=$G$216,AH121,0)+IF($G$123=$G$216,AH123,0)+IF($G$125=$G$216,AH125,0)+IF($G$127=$G$216,AH127,0)+IF($G$129=$G$216,AH129,0)+IF($G$131=$G$216,AH131,0)+IF($G$133=$G$216,AH133,0)+IF($G$135=$G$216,AH135,0)+IF($G$137=$G$216,AH137,0)+IF($G$139=$G$216,AH139,0)+IF($G$141=$G$216,AH141,0)+IF($G$143=$G$216,AH143,0)+IF($G$145=$G$216,AH145,0)+IF($G$147=$G$216,AH147,0)+IF($G$149=$G$216,AH149,0)+IF($G$151=$G$216,AH151,0)+IF($G$153=$G$216,AH153,0)+IF($G$155=$G$216,AH155,0)+IF($G$157=$G$216,AH157,0)+IF($G$159=$G$216,AH159,0)+IF($G$161=$G$216,AH161,0)+IF($G$163=$G$216,AH163,0)+IF($G$165=$G$216,AH165,0)+IF($G$167=$G$216,AH167,0)+IF($G$169=$G$216,AH169,0)+IF($G$171=$G$216,AH171,0)+IF($G$173=$G$216,AH173,0)+IF($G$175=$G$216,AH175,0)+IF($G$177=$G$216,AH177,0)+IF($G$179=$G$216,AH179,0)+IF($G$181=$G$216,AH181,0)+IF($G$183=$G$216,AH183,0)+IF($G$185=$G$216,AH185,0)+IF($G$187=$G$216,AH187,0)+IF($G$189=$G$216,AH189,0)+IF($G$191=$G$216,AH191,0)+IF($G$193=$G$216,AH193,0)</f>
        <v>0</v>
      </c>
      <c r="AI217" s="108"/>
      <c r="AJ217" s="108"/>
      <c r="AK217" s="108"/>
      <c r="AL217" s="108"/>
      <c r="AM217" s="108"/>
      <c r="AN217" s="107">
        <f>IF($G$11=$G$216,AN11,0)+IF($G$13=$G$216,AN13,0)+IF($G$15=$G$216,AN15,0)+IF($G$17=$G$216,AN17,0)+IF($G$19=$G$216,AN19,0)+IF($G$21=$G$216,AN21,0)+IF($G$23=$G$216,AN23,0)+IF($G$25=$G$216,AN25,0)+IF($G$27=$G$216,AN27,0)+IF($G$29=$G$216,AN29,0)+IF($G$31=$G$216,AN31,0)+IF($G$33=$G$216,AN33,0)+IF($G$35=$G$216,AN35,0)+IF($G$37=$G$216,AN37,0)+IF($G$39=$G$216,AN39,0)+IF($G$41=$G$216,AN41,0)+IF($G$43=$G$216,AN43,0)+IF($G$45=$G$216,AN45,0)+IF($G$47=$G$216,AN47,0)+IF($G$49=$G$216,AN49,0)+IF($G$51=$G$216,AN51,0)+IF($G$53=$G$216,AN53,0)+IF($G$55=$G$216,AN55,0)+IF($G$57=$G$216,AN57,0)+IF($G$59=$G$216,AN59,0)+IF($G$61=$G$216,AN61,0)+IF($G$63=$G$216,AN63,0)+IF($G$65=$G$216,AN65,0)+IF($G$67=$G$216,AN67,0)+IF($G$69=$G$216,AN69,0)+IF($G$71=$G$216,AN71,0)+IF($G$73=$G$216,AN73,0)+IF($G$75=$G$216,AN75,0)+IF($G$77=$G$216,AN77,0)+IF($G$79=$G$216,AN79,0)+IF($G$81=$G$216,AN81,0)+IF($G$83=$G$216,AN83,0)+IF($G$85=$G$216,AN85,0)+IF($G$87=$G$216,AN87,0)+IF($G$89=$G$216,AN89,0)+IF($G$91=$G$216,AN91,0)+IF($G$93=$G$216,AN93,0)+IF($G$95=$G$216,AN95,0)+IF($G$97=$G$216,AN97,0)+IF($G$99=$G$216,AN99,0)+IF($G$101=$G$216,AN101,0)+IF($G$103=$G$216,AN103,0)+IF($G$105=$G$216,AN105,0)+IF($G$107=$G$216,AN107,0)+IF($G$109=$G$216,AN109,0)+IF($G$111=$G$216,AN111,0)+IF($G$113=$G$216,AN113,0)+IF($G$115=$G$216,AN115,0)+IF($G$117=$G$216,AN117,0)+IF($G$119=$G$216,AN119,0)+IF($G$121=$G$216,AN121,0)+IF($G$123=$G$216,AN123,0)+IF($G$125=$G$216,AN125,0)+IF($G$127=$G$216,AN127,0)+IF($G$129=$G$216,AN129,0)+IF($G$131=$G$216,AN131,0)+IF($G$133=$G$216,AN133,0)+IF($G$135=$G$216,AN135,0)+IF($G$137=$G$216,AN137,0)+IF($G$139=$G$216,AN139,0)+IF($G$141=$G$216,AN141,0)+IF($G$143=$G$216,AN143,0)+IF($G$145=$G$216,AN145,0)+IF($G$147=$G$216,AN147,0)+IF($G$149=$G$216,AN149,0)+IF($G$151=$G$216,AN151,0)+IF($G$153=$G$216,AN153,0)+IF($G$155=$G$216,AN155,0)+IF($G$157=$G$216,AN157,0)+IF($G$159=$G$216,AN159,0)+IF($G$161=$G$216,AN161,0)+IF($G$163=$G$216,AN163,0)+IF($G$165=$G$216,AN165,0)+IF($G$167=$G$216,AN167,0)+IF($G$169=$G$216,AN169,0)+IF($G$171=$G$216,AN171,0)+IF($G$173=$G$216,AN173,0)+IF($G$175=$G$216,AN175,0)+IF($G$177=$G$216,AN177,0)+IF($G$179=$G$216,AN179,0)+IF($G$181=$G$216,AN181,0)+IF($G$183=$G$216,AN183,0)+IF($G$185=$G$216,AN185,0)+IF($G$187=$G$216,AN187,0)+IF($G$189=$G$216,AN189,0)+IF($G$191=$G$216,AN191,0)+IF($G$193=$G$216,AN193,0)</f>
        <v>0</v>
      </c>
      <c r="AO217" s="108"/>
      <c r="AP217" s="108"/>
      <c r="AQ217" s="108"/>
      <c r="AR217" s="108"/>
      <c r="AS217" s="108"/>
      <c r="AT217" s="107">
        <f>IF($G$11=$G$216,AT11,0)+IF($G$13=$G$216,AT13,0)+IF($G$15=$G$216,AT15,0)+IF($G$17=$G$216,AT17,0)+IF($G$19=$G$216,AT19,0)+IF($G$21=$G$216,AT21,0)+IF($G$23=$G$216,AT23,0)+IF($G$25=$G$216,AT25,0)+IF($G$27=$G$216,AT27,0)+IF($G$29=$G$216,AT29,0)+IF($G$31=$G$216,AT31,0)+IF($G$33=$G$216,AT33,0)+IF($G$35=$G$216,AT35,0)+IF($G$37=$G$216,AT37,0)+IF($G$39=$G$216,AT39,0)+IF($G$41=$G$216,AT41,0)+IF($G$43=$G$216,AT43,0)+IF($G$45=$G$216,AT45,0)+IF($G$47=$G$216,AT47,0)+IF($G$49=$G$216,AT49,0)+IF($G$51=$G$216,AT51,0)+IF($G$53=$G$216,AT53,0)+IF($G$55=$G$216,AT55,0)+IF($G$57=$G$216,AT57,0)+IF($G$59=$G$216,AT59,0)+IF($G$61=$G$216,AT61,0)+IF($G$63=$G$216,AT63,0)+IF($G$65=$G$216,AT65,0)+IF($G$67=$G$216,AT67,0)+IF($G$69=$G$216,AT69,0)+IF($G$71=$G$216,AT71,0)+IF($G$73=$G$216,AT73,0)+IF($G$75=$G$216,AT75,0)+IF($G$77=$G$216,AT77,0)+IF($G$79=$G$216,AT79,0)+IF($G$81=$G$216,AT81,0)+IF($G$83=$G$216,AT83,0)+IF($G$85=$G$216,AT85,0)+IF($G$87=$G$216,AT87,0)+IF($G$89=$G$216,AT89,0)+IF($G$91=$G$216,AT91,0)+IF($G$93=$G$216,AT93,0)+IF($G$95=$G$216,AT95,0)+IF($G$97=$G$216,AT97,0)+IF($G$99=$G$216,AT99,0)+IF($G$101=$G$216,AT101,0)+IF($G$103=$G$216,AT103,0)+IF($G$105=$G$216,AT105,0)+IF($G$107=$G$216,AT107,0)+IF($G$109=$G$216,AT109,0)+IF($G$111=$G$216,AT111,0)+IF($G$113=$G$216,AT113,0)+IF($G$115=$G$216,AT115,0)+IF($G$117=$G$216,AT117,0)+IF($G$119=$G$216,AT119,0)+IF($G$121=$G$216,AT121,0)+IF($G$123=$G$216,AT123,0)+IF($G$125=$G$216,AT125,0)+IF($G$127=$G$216,AT127,0)+IF($G$129=$G$216,AT129,0)+IF($G$131=$G$216,AT131,0)+IF($G$133=$G$216,AT133,0)+IF($G$135=$G$216,AT135,0)+IF($G$137=$G$216,AT137,0)+IF($G$139=$G$216,AT139,0)+IF($G$141=$G$216,AT141,0)+IF($G$143=$G$216,AT143,0)+IF($G$145=$G$216,AT145,0)+IF($G$147=$G$216,AT147,0)+IF($G$149=$G$216,AT149,0)+IF($G$151=$G$216,AT151,0)+IF($G$153=$G$216,AT153,0)+IF($G$155=$G$216,AT155,0)+IF($G$157=$G$216,AT157,0)+IF($G$159=$G$216,AT159,0)+IF($G$161=$G$216,AT161,0)+IF($G$163=$G$216,AT163,0)+IF($G$165=$G$216,AT165,0)+IF($G$167=$G$216,AT167,0)+IF($G$169=$G$216,AT169,0)+IF($G$171=$G$216,AT171,0)+IF($G$173=$G$216,AT173,0)+IF($G$175=$G$216,AT175,0)+IF($G$177=$G$216,AT177,0)+IF($G$179=$G$216,AT179,0)+IF($G$181=$G$216,AT181,0)+IF($G$183=$G$216,AT183,0)+IF($G$185=$G$216,AT185,0)+IF($G$187=$G$216,AT187,0)+IF($G$189=$G$216,AT189,0)+IF($G$191=$G$216,AT191,0)+IF($G$193=$G$216,AT193,0)</f>
        <v>0</v>
      </c>
      <c r="AU217" s="108"/>
      <c r="AV217" s="108"/>
      <c r="AW217" s="108"/>
      <c r="AX217" s="108"/>
      <c r="AY217" s="108"/>
      <c r="AZ217" s="107">
        <f>IF($G$11=$G$216,AZ11,0)+IF($G$13=$G$216,AZ13,0)+IF($G$15=$G$216,AZ15,0)+IF($G$17=$G$216,AZ17,0)+IF($G$19=$G$216,AZ19,0)+IF($G$21=$G$216,AZ21,0)+IF($G$23=$G$216,AZ23,0)+IF($G$25=$G$216,AZ25,0)+IF($G$27=$G$216,AZ27,0)+IF($G$29=$G$216,AZ29,0)+IF($G$31=$G$216,AZ31,0)+IF($G$33=$G$216,AZ33,0)+IF($G$35=$G$216,AZ35,0)+IF($G$37=$G$216,AZ37,0)+IF($G$39=$G$216,AZ39,0)+IF($G$41=$G$216,AZ41,0)+IF($G$43=$G$216,AZ43,0)+IF($G$45=$G$216,AZ45,0)+IF($G$47=$G$216,AZ47,0)+IF($G$49=$G$216,AZ49,0)+IF($G$51=$G$216,AZ51,0)+IF($G$53=$G$216,AZ53,0)+IF($G$55=$G$216,AZ55,0)+IF($G$57=$G$216,AZ57,0)+IF($G$59=$G$216,AZ59,0)+IF($G$61=$G$216,AZ61,0)+IF($G$63=$G$216,AZ63,0)+IF($G$65=$G$216,AZ65,0)+IF($G$67=$G$216,AZ67,0)+IF($G$69=$G$216,AZ69,0)+IF($G$71=$G$216,AZ71,0)+IF($G$73=$G$216,AZ73,0)+IF($G$75=$G$216,AZ75,0)+IF($G$77=$G$216,AZ77,0)+IF($G$79=$G$216,AZ79,0)+IF($G$81=$G$216,AZ81,0)+IF($G$83=$G$216,AZ83,0)+IF($G$85=$G$216,AZ85,0)+IF($G$87=$G$216,AZ87,0)+IF($G$89=$G$216,AZ89,0)+IF($G$91=$G$216,AZ91,0)+IF($G$93=$G$216,AZ93,0)+IF($G$95=$G$216,AZ95,0)+IF($G$97=$G$216,AZ97,0)+IF($G$99=$G$216,AZ99,0)+IF($G$101=$G$216,AZ101,0)+IF($G$103=$G$216,AZ103,0)+IF($G$105=$G$216,AZ105,0)+IF($G$107=$G$216,AZ107,0)+IF($G$109=$G$216,AZ109,0)+IF($G$111=$G$216,AZ111,0)+IF($G$113=$G$216,AZ113,0)+IF($G$115=$G$216,AZ115,0)+IF($G$117=$G$216,AZ117,0)+IF($G$119=$G$216,AZ119,0)+IF($G$121=$G$216,AZ121,0)+IF($G$123=$G$216,AZ123,0)+IF($G$125=$G$216,AZ125,0)+IF($G$127=$G$216,AZ127,0)+IF($G$129=$G$216,AZ129,0)+IF($G$131=$G$216,AZ131,0)+IF($G$133=$G$216,AZ133,0)+IF($G$135=$G$216,AZ135,0)+IF($G$137=$G$216,AZ137,0)+IF($G$139=$G$216,AZ139,0)+IF($G$141=$G$216,AZ141,0)+IF($G$143=$G$216,AZ143,0)+IF($G$145=$G$216,AZ145,0)+IF($G$147=$G$216,AZ147,0)+IF($G$149=$G$216,AZ149,0)+IF($G$151=$G$216,AZ151,0)+IF($G$153=$G$216,AZ153,0)+IF($G$155=$G$216,AZ155,0)+IF($G$157=$G$216,AZ157,0)+IF($G$159=$G$216,AZ159,0)+IF($G$161=$G$216,AZ161,0)+IF($G$163=$G$216,AZ163,0)+IF($G$165=$G$216,AZ165,0)+IF($G$167=$G$216,AZ167,0)+IF($G$169=$G$216,AZ169,0)+IF($G$171=$G$216,AZ171,0)+IF($G$173=$G$216,AZ173,0)+IF($G$175=$G$216,AZ175,0)+IF($G$177=$G$216,AZ177,0)+IF($G$179=$G$216,AZ179,0)+IF($G$181=$G$216,AZ181,0)+IF($G$183=$G$216,AZ183,0)+IF($G$185=$G$216,AZ185,0)+IF($G$187=$G$216,AZ187,0)+IF($G$189=$G$216,AZ189,0)+IF($G$191=$G$216,AZ191,0)+IF($G$193=$G$216,AZ193,0)</f>
        <v>0</v>
      </c>
      <c r="BA217" s="108"/>
      <c r="BB217" s="108"/>
      <c r="BC217" s="108"/>
      <c r="BD217" s="108"/>
      <c r="BE217" s="108"/>
      <c r="BF217" s="107">
        <f>IF($G$11=$G$216,BF11,0)+IF($G$13=$G$216,BF13,0)+IF($G$15=$G$216,BF15,0)+IF($G$17=$G$216,BF17,0)+IF($G$19=$G$216,BF19,0)+IF($G$21=$G$216,BF21,0)+IF($G$23=$G$216,BF23,0)+IF($G$25=$G$216,BF25,0)+IF($G$27=$G$216,BF27,0)+IF($G$29=$G$216,BF29,0)+IF($G$31=$G$216,BF31,0)+IF($G$33=$G$216,BF33,0)+IF($G$35=$G$216,BF35,0)+IF($G$37=$G$216,BF37,0)+IF($G$39=$G$216,BF39,0)+IF($G$41=$G$216,BF41,0)+IF($G$43=$G$216,BF43,0)+IF($G$45=$G$216,BF45,0)+IF($G$47=$G$216,BF47,0)+IF($G$49=$G$216,BF49,0)+IF($G$51=$G$216,BF51,0)+IF($G$53=$G$216,BF53,0)+IF($G$55=$G$216,BF55,0)+IF($G$57=$G$216,BF57,0)+IF($G$59=$G$216,BF59,0)+IF($G$61=$G$216,BF61,0)+IF($G$63=$G$216,BF63,0)+IF($G$65=$G$216,BF65,0)+IF($G$67=$G$216,BF67,0)+IF($G$69=$G$216,BF69,0)+IF($G$71=$G$216,BF71,0)+IF($G$73=$G$216,BF73,0)+IF($G$75=$G$216,BF75,0)+IF($G$77=$G$216,BF77,0)+IF($G$79=$G$216,BF79,0)+IF($G$81=$G$216,BF81,0)+IF($G$83=$G$216,BF83,0)+IF($G$85=$G$216,BF85,0)+IF($G$87=$G$216,BF87,0)+IF($G$89=$G$216,BF89,0)+IF($G$91=$G$216,BF91,0)+IF($G$93=$G$216,BF93,0)+IF($G$95=$G$216,BF95,0)+IF($G$97=$G$216,BF97,0)+IF($G$99=$G$216,BF99,0)+IF($G$101=$G$216,BF101,0)+IF($G$103=$G$216,BF103,0)+IF($G$105=$G$216,BF105,0)+IF($G$107=$G$216,BF107,0)+IF($G$109=$G$216,BF109,0)+IF($G$111=$G$216,BF111,0)+IF($G$113=$G$216,BF113,0)+IF($G$115=$G$216,BF115,0)+IF($G$117=$G$216,BF117,0)+IF($G$119=$G$216,BF119,0)+IF($G$121=$G$216,BF121,0)+IF($G$123=$G$216,BF123,0)+IF($G$125=$G$216,BF125,0)+IF($G$127=$G$216,BF127,0)+IF($G$129=$G$216,BF129,0)+IF($G$131=$G$216,BF131,0)+IF($G$133=$G$216,BF133,0)+IF($G$135=$G$216,BF135,0)+IF($G$137=$G$216,BF137,0)+IF($G$139=$G$216,BF139,0)+IF($G$141=$G$216,BF141,0)+IF($G$143=$G$216,BF143,0)+IF($G$145=$G$216,BF145,0)+IF($G$147=$G$216,BF147,0)+IF($G$149=$G$216,BF149,0)+IF($G$151=$G$216,BF151,0)+IF($G$153=$G$216,BF153,0)+IF($G$155=$G$216,BF155,0)+IF($G$157=$G$216,BF157,0)+IF($G$159=$G$216,BF159,0)+IF($G$161=$G$216,BF161,0)+IF($G$163=$G$216,BF163,0)+IF($G$165=$G$216,BF165,0)+IF($G$167=$G$216,BF167,0)+IF($G$169=$G$216,BF169,0)+IF($G$171=$G$216,BF171,0)+IF($G$173=$G$216,BF173,0)+IF($G$175=$G$216,BF175,0)+IF($G$177=$G$216,BF177,0)+IF($G$179=$G$216,BF179,0)+IF($G$181=$G$216,BF181,0)+IF($G$183=$G$216,BF183,0)+IF($G$185=$G$216,BF185,0)+IF($G$187=$G$216,BF187,0)+IF($G$189=$G$216,BF189,0)+IF($G$191=$G$216,BF191,0)+IF($G$193=$G$216,BF193,0)</f>
        <v>0</v>
      </c>
      <c r="BG217" s="108"/>
      <c r="BH217" s="108"/>
      <c r="BI217" s="108"/>
      <c r="BJ217" s="108"/>
      <c r="BK217" s="108"/>
      <c r="BL217" s="107">
        <f>IF($G$11=$G$216,BL11,0)+IF($G$13=$G$216,BL13,0)+IF($G$15=$G$216,BL15,0)+IF($G$17=$G$216,BL17,0)+IF($G$19=$G$216,BL19,0)+IF($G$21=$G$216,BL21,0)+IF($G$23=$G$216,BL23,0)+IF($G$25=$G$216,BL25,0)+IF($G$27=$G$216,BL27,0)+IF($G$29=$G$216,BL29,0)+IF($G$31=$G$216,BL31,0)+IF($G$33=$G$216,BL33,0)+IF($G$35=$G$216,BL35,0)+IF($G$37=$G$216,BL37,0)+IF($G$39=$G$216,BL39,0)+IF($G$41=$G$216,BL41,0)+IF($G$43=$G$216,BL43,0)+IF($G$45=$G$216,BL45,0)+IF($G$47=$G$216,BL47,0)+IF($G$49=$G$216,BL49,0)+IF($G$51=$G$216,BL51,0)+IF($G$53=$G$216,BL53,0)+IF($G$55=$G$216,BL55,0)+IF($G$57=$G$216,BL57,0)+IF($G$59=$G$216,BL59,0)+IF($G$61=$G$216,BL61,0)+IF($G$63=$G$216,BL63,0)+IF($G$65=$G$216,BL65,0)+IF($G$67=$G$216,BL67,0)+IF($G$69=$G$216,BL69,0)+IF($G$71=$G$216,BL71,0)+IF($G$73=$G$216,BL73,0)+IF($G$75=$G$216,BL75,0)+IF($G$77=$G$216,BL77,0)+IF($G$79=$G$216,BL79,0)+IF($G$81=$G$216,BL81,0)+IF($G$83=$G$216,BL83,0)+IF($G$85=$G$216,BL85,0)+IF($G$87=$G$216,BL87,0)+IF($G$89=$G$216,BL89,0)+IF($G$91=$G$216,BL91,0)+IF($G$93=$G$216,BL93,0)+IF($G$95=$G$216,BL95,0)+IF($G$97=$G$216,BL97,0)+IF($G$99=$G$216,BL99,0)+IF($G$101=$G$216,BL101,0)+IF($G$103=$G$216,BL103,0)+IF($G$105=$G$216,BL105,0)+IF($G$107=$G$216,BL107,0)+IF($G$109=$G$216,BL109,0)+IF($G$111=$G$216,BL111,0)+IF($G$113=$G$216,BL113,0)+IF($G$115=$G$216,BL115,0)+IF($G$117=$G$216,BL117,0)+IF($G$119=$G$216,BL119,0)+IF($G$121=$G$216,BL121,0)+IF($G$123=$G$216,BL123,0)+IF($G$125=$G$216,BL125,0)+IF($G$127=$G$216,BL127,0)+IF($G$129=$G$216,BL129,0)+IF($G$131=$G$216,BL131,0)+IF($G$133=$G$216,BL133,0)+IF($G$135=$G$216,BL135,0)+IF($G$137=$G$216,BL137,0)+IF($G$139=$G$216,BL139,0)+IF($G$141=$G$216,BL141,0)+IF($G$143=$G$216,BL143,0)+IF($G$145=$G$216,BL145,0)+IF($G$147=$G$216,BL147,0)+IF($G$149=$G$216,BL149,0)+IF($G$151=$G$216,BL151,0)+IF($G$153=$G$216,BL153,0)+IF($G$155=$G$216,BL155,0)+IF($G$157=$G$216,BL157,0)+IF($G$159=$G$216,BL159,0)+IF($G$161=$G$216,BL161,0)+IF($G$163=$G$216,BL163,0)+IF($G$165=$G$216,BL165,0)+IF($G$167=$G$216,BL167,0)+IF($G$169=$G$216,BL169,0)+IF($G$171=$G$216,BL171,0)+IF($G$173=$G$216,BL173,0)+IF($G$175=$G$216,BL175,0)+IF($G$177=$G$216,BL177,0)+IF($G$179=$G$216,BL179,0)+IF($G$181=$G$216,BL181,0)+IF($G$183=$G$216,BL183,0)+IF($G$185=$G$216,BL185,0)+IF($G$187=$G$216,BL187,0)+IF($G$189=$G$216,BL189,0)+IF($G$191=$G$216,BL191,0)+IF($G$193=$G$216,BL193,0)</f>
        <v>0</v>
      </c>
      <c r="BM217" s="108"/>
      <c r="BN217" s="108"/>
      <c r="BO217" s="108"/>
      <c r="BP217" s="108"/>
      <c r="BQ217" s="108"/>
      <c r="BR217" s="107">
        <f>IF($G$11=$G$216,BR11,0)+IF($G$13=$G$216,BR13,0)+IF($G$15=$G$216,BR15,0)+IF($G$17=$G$216,BR17,0)+IF($G$19=$G$216,BR19,0)+IF($G$21=$G$216,BR21,0)+IF($G$23=$G$216,BR23,0)+IF($G$25=$G$216,BR25,0)+IF($G$27=$G$216,BR27,0)+IF($G$29=$G$216,BR29,0)+IF($G$31=$G$216,BR31,0)+IF($G$33=$G$216,BR33,0)+IF($G$35=$G$216,BR35,0)+IF($G$37=$G$216,BR37,0)+IF($G$39=$G$216,BR39,0)+IF($G$41=$G$216,BR41,0)+IF($G$43=$G$216,BR43,0)+IF($G$45=$G$216,BR45,0)+IF($G$47=$G$216,BR47,0)+IF($G$49=$G$216,BR49,0)+IF($G$51=$G$216,BR51,0)+IF($G$53=$G$216,BR53,0)+IF($G$55=$G$216,BR55,0)+IF($G$57=$G$216,BR57,0)+IF($G$59=$G$216,BR59,0)+IF($G$61=$G$216,BR61,0)+IF($G$63=$G$216,BR63,0)+IF($G$65=$G$216,BR65,0)+IF($G$67=$G$216,BR67,0)+IF($G$69=$G$216,BR69,0)+IF($G$71=$G$216,BR71,0)+IF($G$73=$G$216,BR73,0)+IF($G$75=$G$216,BR75,0)+IF($G$77=$G$216,BR77,0)+IF($G$79=$G$216,BR79,0)+IF($G$81=$G$216,BR81,0)+IF($G$83=$G$216,BR83,0)+IF($G$85=$G$216,BR85,0)+IF($G$87=$G$216,BR87,0)+IF($G$89=$G$216,BR89,0)+IF($G$91=$G$216,BR91,0)+IF($G$93=$G$216,BR93,0)+IF($G$95=$G$216,BR95,0)+IF($G$97=$G$216,BR97,0)+IF($G$99=$G$216,BR99,0)+IF($G$101=$G$216,BR101,0)+IF($G$103=$G$216,BR103,0)+IF($G$105=$G$216,BR105,0)+IF($G$107=$G$216,BR107,0)+IF($G$109=$G$216,BR109,0)+IF($G$111=$G$216,BR111,0)+IF($G$113=$G$216,BR113,0)+IF($G$115=$G$216,BR115,0)+IF($G$117=$G$216,BR117,0)+IF($G$119=$G$216,BR119,0)+IF($G$121=$G$216,BR121,0)+IF($G$123=$G$216,BR123,0)+IF($G$125=$G$216,BR125,0)+IF($G$127=$G$216,BR127,0)+IF($G$129=$G$216,BR129,0)+IF($G$131=$G$216,BR131,0)+IF($G$133=$G$216,BR133,0)+IF($G$135=$G$216,BR135,0)+IF($G$137=$G$216,BR137,0)+IF($G$139=$G$216,BR139,0)+IF($G$141=$G$216,BR141,0)+IF($G$143=$G$216,BR143,0)+IF($G$145=$G$216,BR145,0)+IF($G$147=$G$216,BR147,0)+IF($G$149=$G$216,BR149,0)+IF($G$151=$G$216,BR151,0)+IF($G$153=$G$216,BR153,0)+IF($G$155=$G$216,BR155,0)+IF($G$157=$G$216,BR157,0)+IF($G$159=$G$216,BR159,0)+IF($G$161=$G$216,BR161,0)+IF($G$163=$G$216,BR163,0)+IF($G$165=$G$216,BR165,0)+IF($G$167=$G$216,BR167,0)+IF($G$169=$G$216,BR169,0)+IF($G$171=$G$216,BR171,0)+IF($G$173=$G$216,BR173,0)+IF($G$175=$G$216,BR175,0)+IF($G$177=$G$216,BR177,0)+IF($G$179=$G$216,BR179,0)+IF($G$181=$G$216,BR181,0)+IF($G$183=$G$216,BR183,0)+IF($G$185=$G$216,BR185,0)+IF($G$187=$G$216,BR187,0)+IF($G$189=$G$216,BR189,0)+IF($G$191=$G$216,BR191,0)+IF($G$193=$G$216,BR193,0)</f>
        <v>0</v>
      </c>
      <c r="BS217" s="108"/>
      <c r="BT217" s="108"/>
      <c r="BU217" s="108"/>
      <c r="BV217" s="108"/>
      <c r="BW217" s="108"/>
      <c r="BX217" s="107">
        <f>IF($G$11=$G$216,BX11,0)+IF($G$13=$G$216,BX13,0)+IF($G$15=$G$216,BX15,0)+IF($G$17=$G$216,BX17,0)+IF($G$19=$G$216,BX19,0)+IF($G$21=$G$216,BX21,0)+IF($G$23=$G$216,BX23,0)+IF($G$25=$G$216,BX25,0)+IF($G$27=$G$216,BX27,0)+IF($G$29=$G$216,BX29,0)+IF($G$31=$G$216,BX31,0)+IF($G$33=$G$216,BX33,0)+IF($G$35=$G$216,BX35,0)+IF($G$37=$G$216,BX37,0)+IF($G$39=$G$216,BX39,0)+IF($G$41=$G$216,BX41,0)+IF($G$43=$G$216,BX43,0)+IF($G$45=$G$216,BX45,0)+IF($G$47=$G$216,BX47,0)+IF($G$49=$G$216,BX49,0)+IF($G$51=$G$216,BX51,0)+IF($G$53=$G$216,BX53,0)+IF($G$55=$G$216,BX55,0)+IF($G$57=$G$216,BX57,0)+IF($G$59=$G$216,BX59,0)+IF($G$61=$G$216,BX61,0)+IF($G$63=$G$216,BX63,0)+IF($G$65=$G$216,BX65,0)+IF($G$67=$G$216,BX67,0)+IF($G$69=$G$216,BX69,0)+IF($G$71=$G$216,BX71,0)+IF($G$73=$G$216,BX73,0)+IF($G$75=$G$216,BX75,0)+IF($G$77=$G$216,BX77,0)+IF($G$79=$G$216,BX79,0)+IF($G$81=$G$216,BX81,0)+IF($G$83=$G$216,BX83,0)+IF($G$85=$G$216,BX85,0)+IF($G$87=$G$216,BX87,0)+IF($G$89=$G$216,BX89,0)+IF($G$91=$G$216,BX91,0)+IF($G$93=$G$216,BX93,0)+IF($G$95=$G$216,BX95,0)+IF($G$97=$G$216,BX97,0)+IF($G$99=$G$216,BX99,0)+IF($G$101=$G$216,BX101,0)+IF($G$103=$G$216,BX103,0)+IF($G$105=$G$216,BX105,0)+IF($G$107=$G$216,BX107,0)+IF($G$109=$G$216,BX109,0)+IF($G$111=$G$216,BX111,0)+IF($G$113=$G$216,BX113,0)+IF($G$115=$G$216,BX115,0)+IF($G$117=$G$216,BX117,0)+IF($G$119=$G$216,BX119,0)+IF($G$121=$G$216,BX121,0)+IF($G$123=$G$216,BX123,0)+IF($G$125=$G$216,BX125,0)+IF($G$127=$G$216,BX127,0)+IF($G$129=$G$216,BX129,0)+IF($G$131=$G$216,BX131,0)+IF($G$133=$G$216,BX133,0)+IF($G$135=$G$216,BX135,0)+IF($G$137=$G$216,BX137,0)+IF($G$139=$G$216,BX139,0)+IF($G$141=$G$216,BX141,0)+IF($G$143=$G$216,BX143,0)+IF($G$145=$G$216,BX145,0)+IF($G$147=$G$216,BX147,0)+IF($G$149=$G$216,BX149,0)+IF($G$151=$G$216,BX151,0)+IF($G$153=$G$216,BX153,0)+IF($G$155=$G$216,BX155,0)+IF($G$157=$G$216,BX157,0)+IF($G$159=$G$216,BX159,0)+IF($G$161=$G$216,BX161,0)+IF($G$163=$G$216,BX163,0)+IF($G$165=$G$216,BX165,0)+IF($G$167=$G$216,BX167,0)+IF($G$169=$G$216,BX169,0)+IF($G$171=$G$216,BX171,0)+IF($G$173=$G$216,BX173,0)+IF($G$175=$G$216,BX175,0)+IF($G$177=$G$216,BX177,0)+IF($G$179=$G$216,BX179,0)+IF($G$181=$G$216,BX181,0)+IF($G$183=$G$216,BX183,0)+IF($G$185=$G$216,BX185,0)+IF($G$187=$G$216,BX187,0)+IF($G$189=$G$216,BX189,0)+IF($G$191=$G$216,BX191,0)+IF($G$193=$G$216,BX193,0)</f>
        <v>0</v>
      </c>
      <c r="BY217" s="108"/>
      <c r="BZ217" s="108"/>
      <c r="CA217" s="108"/>
      <c r="CB217" s="108"/>
      <c r="CC217" s="109"/>
      <c r="CD217" s="110">
        <f>IF($G$11=$G$216,CD11,0)+IF($G$13=$G$216,CD13,0)+IF($G$15=$G$216,CD15,0)+IF($G$17=$G$216,CD17,0)+IF($G$19=$G$216,CD19,0)+IF($G$21=$G$216,CD21,0)+IF($G$23=$G$216,CD23,0)+IF($G$25=$G$216,CD25,0)+IF($G$27=$G$216,CD27,0)+IF($G$29=$G$216,CD29,0)+IF($G$31=$G$216,CD31,0)+IF($G$33=$G$216,CD33,0)+IF($G$35=$G$216,CD35,0)+IF($G$37=$G$216,CD37,0)+IF($G$39=$G$216,CD39,0)+IF($G$41=$G$216,CD41,0)+IF($G$43=$G$216,CD43,0)+IF($G$45=$G$216,CD45,0)+IF($G$47=$G$216,CD47,0)+IF($G$49=$G$216,CD49,0)+IF($G$51=$G$216,CD51,0)+IF($G$53=$G$216,CD53,0)+IF($G$55=$G$216,CD55,0)+IF($G$57=$G$216,CD57,0)+IF($G$59=$G$216,CD59,0)+IF($G$61=$G$216,CD61,0)+IF($G$63=$G$216,CD63,0)+IF($G$65=$G$216,CD65,0)+IF($G$67=$G$216,CD67,0)+IF($G$69=$G$216,CD69,0)+IF($G$71=$G$216,CD71,0)+IF($G$73=$G$216,CD73,0)+IF($G$75=$G$216,CD75,0)+IF($G$77=$G$216,CD77,0)+IF($G$79=$G$216,CD79,0)+IF($G$81=$G$216,CD81,0)+IF($G$83=$G$216,CD83,0)+IF($G$85=$G$216,CD85,0)+IF($G$87=$G$216,CD87,0)+IF($G$89=$G$216,CD89,0)+IF($G$91=$G$216,CD91,0)+IF($G$93=$G$216,CD93,0)+IF($G$95=$G$216,CD95,0)+IF($G$97=$G$216,CD97,0)+IF($G$99=$G$216,CD99,0)+IF($G$101=$G$216,CD101,0)+IF($G$103=$G$216,CD103,0)+IF($G$105=$G$216,CD105,0)+IF($G$107=$G$216,CD107,0)+IF($G$109=$G$216,CD109,0)+IF($G$111=$G$216,CD111,0)+IF($G$113=$G$216,CD113,0)+IF($G$115=$G$216,CD115,0)+IF($G$117=$G$216,CD117,0)+IF($G$119=$G$216,CD119,0)+IF($G$121=$G$216,CD121,0)+IF($G$123=$G$216,CD123,0)+IF($G$125=$G$216,CD125,0)+IF($G$127=$G$216,CD127,0)+IF($G$129=$G$216,CD129,0)+IF($G$131=$G$216,CD131,0)+IF($G$133=$G$216,CD133,0)+IF($G$135=$G$216,CD135,0)+IF($G$137=$G$216,CD137,0)+IF($G$139=$G$216,CD139,0)+IF($G$141=$G$216,CD141,0)+IF($G$143=$G$216,CD143,0)+IF($G$145=$G$216,CD145,0)+IF($G$147=$G$216,CD147,0)+IF($G$149=$G$216,CD149,0)+IF($G$151=$G$216,CD151,0)+IF($G$153=$G$216,CD153,0)+IF($G$155=$G$216,CD155,0)+IF($G$157=$G$216,CD157,0)+IF($G$159=$G$216,CD159,0)+IF($G$161=$G$216,CD161,0)+IF($G$163=$G$216,CD163,0)+IF($G$165=$G$216,CD165,0)+IF($G$167=$G$216,CD167,0)+IF($G$169=$G$216,CD169,0)+IF($G$171=$G$216,CD171,0)+IF($G$173=$G$216,CD173,0)+IF($G$175=$G$216,CD175,0)+IF($G$177=$G$216,CD177,0)+IF($G$179=$G$216,CD179,0)+IF($G$181=$G$216,CD181,0)+IF($G$183=$G$216,CD183,0)+IF($G$185=$G$216,CD185,0)+IF($G$187=$G$216,CD187,0)+IF($G$189=$G$216,CD189,0)+IF($G$191=$G$216,CD191,0)+IF($G$193=$G$216,CD193,0)</f>
        <v>0</v>
      </c>
      <c r="CE217" s="109"/>
      <c r="CF217" s="17"/>
      <c r="CG217" s="18"/>
      <c r="CH217" s="18"/>
    </row>
    <row r="218" spans="1:86" ht="15.6" hidden="1" customHeight="1" outlineLevel="1" x14ac:dyDescent="0.3">
      <c r="A218" s="67"/>
      <c r="B218" s="509"/>
      <c r="C218" s="473" t="s">
        <v>92</v>
      </c>
      <c r="D218" s="474"/>
      <c r="E218" s="474"/>
      <c r="F218" s="475"/>
      <c r="G218" s="479" t="s">
        <v>85</v>
      </c>
      <c r="H218" s="97">
        <f>IF(G10=$G$218,H10,0)+IF(G12=$G$218,H12,0)+IF(G14=$G$218,H14,0)+IF(G16=$G$218,H16,0)+IF(G18=$G$218,H18,0)+IF(G20=$G$218,H20,0)+IF(G22=$G$218,H22,0)+IF(G24=$G$218,H24,0)+IF(G26=$G$218,H26,0)+IF(G28=$G$218,H28,0)+IF(G30=$G$218,H30,0)+IF(G32=$G$218,H32,0)+IF(G34=$G$218,H34,0)+IF(G36=$G$218,H36,0)+IF(G38=$G$218,H38,0)+IF(G40=$G$218,H40,0)+IF(G42=$G$218,H42,0)+IF(G44=$G$218,H44,0)+IF(G46=$G$218,H46,0)+IF(G48=$G$218,H48,0)+IF(G50=$G$218,H50,0)+IF(G52=$G$218,H52,0)+IF(G54=$G$218,H54,0)+IF(G56=$G$218,H56,0)+IF(G58=$G$218,H58,0)+IF(G60=$G$218,H60,0)+IF(G62=$G$218,H62,0)+IF(G64=$G$218,H64,0)+IF(G66=$G$218,H66,0)+IF(G68=$G$218,H68,0)+IF(G70=$G$218,H70,0)+IF(G72=$G$218,H72,0)+IF(G74=$G$218,H74,0)+IF(G76=$G$218,H76,0)+IF(G78=$G$218,H78,0)+IF(G80=$G$218,H80,0)+IF(G82=$G$218,H82,0)+IF(G84=$G$218,H84,0)+IF(G86=$G$218,H86,0)+IF(G88=$G$218,H88,0)+IF(G90=$G$218,H90,0)+IF(G92=$G$218,H92,0)+IF(G94=$G$218,H94,0)+IF(G96=$G$218,H96,0)+IF(G98=$G$218,H98,0)+IF(G100=$G$218,H100,0)+IF(G102=$G$218,H102,0)+IF(G104=$G$218,H104,0)+IF(G106=$G$218,H106,0)+IF(G108=$G$218,H108,0)+IF(G110=$G$218,H110,0)+IF(G112=$G$218,H112,0)+IF(G114=$G$218,H114,0)+IF(G116=$G$218,H116,0)+IF(G118=$G$218,H118,0)+IF(G120=$G$218,H120,0)+IF(G122=$G$218,H122,0)+IF(G124=$G$218,H124,0)+IF(G126=$G$218,H126,0)+IF(G128=$G$218,H128,0)+IF(G130=$G$218,H130,0)+IF(G132=$G$218,H132,0)+IF(G134=$G$218,H134,0)+IF(G136=$G$218,H136,0)+IF(G138=$G$218,H138,0)+IF(G140=$G$218,H140,0)+IF(G142=$G$218,H142,0)+IF(G144=$G$218,H144,0)+IF(G146=$G$218,H146,0)+IF(G148=$G$218,H148,0)+IF(G150=$G$218,H150,0)+IF(G152=$G$218,H152,0)+IF(G154=$G$218,H154,0)+IF(G156=$G$218,H156,0)+IF(G158=$G$218,H158,0)+IF(G160=$G$218,H160,0)+IF(G162=$G$218,H162,0)+IF(G164=$G$218,H164,0)+IF(G166=$G$218,H166,0)+IF(G168=$G$218,H168,0)+IF(G170=$G$218,H170,0)+IF(G172=$G$218,H172,0)+IF(G174=$G$218,H174,0)+IF(G176=$G$218,H176,0)+IF(G178=$G$218,H178,0)+IF(G180=$G$218,H180,0)+IF(G182=$G$218,H182,0)+IF(G184=$G$218,H184,0)+IF(G186=$G$218,H186,0)+IF(G188=$G$218,H188,0)+IF(G190=$G$218,H190,0)+IF(G192=$G$218,H192,0)</f>
        <v>0</v>
      </c>
      <c r="I218" s="100">
        <f>+I195</f>
        <v>0</v>
      </c>
      <c r="J218" s="494">
        <f>+IFERROR((H218+I218)/$J$195,0)</f>
        <v>0</v>
      </c>
      <c r="K218" s="220"/>
      <c r="L218" s="53"/>
      <c r="M218" s="53"/>
      <c r="N218" s="511"/>
      <c r="O218" s="234">
        <f t="shared" si="117"/>
        <v>0</v>
      </c>
      <c r="P218" s="103">
        <f>IF($G$10=$G$218,P10,0)+IF($G$12=$G$218,P12,0)+IF($G$14=$G$218,P14,0)+IF($G$16=$G$218,P16,0)+IF($G$18=$G$218,P18,0)+IF($G$20=$G$218,P20,0)+IF($G$22=$G$218,P22,0)+IF($G$24=$G$218,P24,0)+IF($G$26=$G$218,P26,0)+IF($G$28=$G$218,P28,0)+IF($G$30=$G$218,P30,0)+IF($G$32=$G$218,P32,0)+IF($G$34=$G$218,P34,0)+IF($G$36=$G$218,P36,0)+IF($G$38=$G$218,P38,0)+IF($G$40=$G$218,P40,0)+IF($G$42=$G$218,P42,0)+IF($G$44=$G$218,P44,0)+IF($G$46=$G$218,P46,0)+IF($G$48=$G$218,P48,0)+IF($G$50=$G$218,P50,0)+IF($G$52=$G$218,P52,0)+IF($G$54=$G$218,P54,0)+IF($G$56=$G$218,P56,0)+IF($G$58=$G$218,P58,0)+IF($G$60=$G$218,P60,0)+IF($G$62=$G$218,P62,0)+IF($G$64=$G$218,P64,0)+IF($G$66=$G$218,P66,0)+IF($G$68=$G$218,P68,0)+IF($G$70=$G$218,P70,0)+IF($G$72=$G$218,P72,0)+IF($G$74=$G$218,P74,0)+IF($G$76=$G$218,P76,0)+IF($G$78=$G$218,P78,0)+IF($G$80=$G$218,P80,0)+IF($G$82=$G$218,P82,0)+IF($G$84=$G$218,P84,0)+IF($G$86=$G$218,P86,0)+IF($G$88=$G$218,P88,0)+IF($G$90=$G$218,P90,0)+IF($G$92=$G$218,P92,0)+IF($G$94=$G$218,P94,0)+IF($G$96=$G$218,P96,0)+IF($G$98=$G$218,P98,0)+IF($G$100=$G$218,P100,0)+IF($G$102=$G$218,P102,0)+IF($G$104=$G$218,P104,0)+IF($G$106=$G$218,P106,0)+IF($G$108=$G$218,P108,0)+IF($G$110=$G$218,P110,0)+IF($G$112=$G$218,P112,0)+IF($G$114=$G$218,P114,0)+IF($G$116=$G$218,P116,0)+IF($G$118=$G$218,P118,0)+IF($G$120=$G$218,P120,0)+IF($G$122=$G$218,P122,0)+IF($G$124=$G$218,P124,0)+IF($G$126=$G$218,P126,0)+IF($G$128=$G$218,P128,0)+IF($G$130=$G$218,P130,0)+IF($G$132=$G$218,P132,0)+IF($G$134=$G$218,P134,0)+IF($G$136=$G$218,P136,0)+IF($G$138=$G$218,P138,0)+IF($G$140=$G$218,P140,0)+IF($G$142=$G$218,P142,0)+IF($G$144=$G$218,P144,0)+IF($G$146=$G$218,P146,0)+IF($G$148=$G$218,P148,0)+IF($G$150=$G$218,P150,0)+IF($G$152=$G$218,P152,0)+IF($G$154=$G$218,P154,0)+IF($G$156=$G$218,P156,0)+IF($G$158=$G$218,P158,0)+IF($G$160=$G$218,P160,0)+IF($G$162=$G$218,P162,0)+IF($G$164=$G$218,P164,0)+IF($G$166=$G$218,P166,0)+IF($G$168=$G$218,P168,0)+IF($G$170=$G$218,P170,0)+IF($G$172=$G$218,P172,0)+IF($G$174=$G$218,P174,0)+IF($G$176=$G$218,P176,0)+IF($G$178=$G$218,P178,0)+IF($G$180=$G$218,P180,0)+IF($G$182=$G$218,P182,0)+IF($G$184=$G$218,P184,0)+IF($G$186=$G$218,P186,0)+IF($G$188=$G$218,P188,0)+IF($G$190=$G$218,P190,0)+IF($G$192=$G$218,P192,0)</f>
        <v>0</v>
      </c>
      <c r="Q218" s="100">
        <f>+Q195</f>
        <v>0</v>
      </c>
      <c r="R218" s="127">
        <f t="shared" ref="R218:R219" si="118">+Q218+W218+AC218+AI218+AO218+AU218+BA218+BG218+BM218+BS218+BY218+CE218</f>
        <v>0</v>
      </c>
      <c r="S218" s="124"/>
      <c r="T218" s="124"/>
      <c r="U218" s="124"/>
      <c r="V218" s="103">
        <f>IF($G$10=$G$218,V10,0)+IF($G$12=$G$218,V12,0)+IF($G$14=$G$218,V14,0)+IF($G$16=$G$218,V16,0)+IF($G$18=$G$218,V18,0)+IF($G$20=$G$218,V20,0)+IF($G$22=$G$218,V22,0)+IF($G$24=$G$218,V24,0)+IF($G$26=$G$218,V26,0)+IF($G$28=$G$218,V28,0)+IF($G$30=$G$218,V30,0)+IF($G$32=$G$218,V32,0)+IF($G$34=$G$218,V34,0)+IF($G$36=$G$218,V36,0)+IF($G$38=$G$218,V38,0)+IF($G$40=$G$218,V40,0)+IF($G$42=$G$218,V42,0)+IF($G$44=$G$218,V44,0)+IF($G$46=$G$218,V46,0)+IF($G$48=$G$218,V48,0)+IF($G$50=$G$218,V50,0)+IF($G$52=$G$218,V52,0)+IF($G$54=$G$218,V54,0)+IF($G$56=$G$218,V56,0)+IF($G$58=$G$218,V58,0)+IF($G$60=$G$218,V60,0)+IF($G$62=$G$218,V62,0)+IF($G$64=$G$218,V64,0)+IF($G$66=$G$218,V66,0)+IF($G$68=$G$218,V68,0)+IF($G$70=$G$218,V70,0)+IF($G$72=$G$218,V72,0)+IF($G$74=$G$218,V74,0)+IF($G$76=$G$218,V76,0)+IF($G$78=$G$218,V78,0)+IF($G$80=$G$218,V80,0)+IF($G$82=$G$218,V82,0)+IF($G$84=$G$218,V84,0)+IF($G$86=$G$218,V86,0)+IF($G$88=$G$218,V88,0)+IF($G$90=$G$218,V90,0)+IF($G$92=$G$218,V92,0)+IF($G$94=$G$218,V94,0)+IF($G$96=$G$218,V96,0)+IF($G$98=$G$218,V98,0)+IF($G$100=$G$218,V100,0)+IF($G$102=$G$218,V102,0)+IF($G$104=$G$218,V104,0)+IF($G$106=$G$218,V106,0)+IF($G$108=$G$218,V108,0)+IF($G$110=$G$218,V110,0)+IF($G$112=$G$218,V112,0)+IF($G$114=$G$218,V114,0)+IF($G$116=$G$218,V116,0)+IF($G$118=$G$218,V118,0)+IF($G$120=$G$218,V120,0)+IF($G$122=$G$218,V122,0)+IF($G$124=$G$218,V124,0)+IF($G$126=$G$218,V126,0)+IF($G$128=$G$218,V128,0)+IF($G$130=$G$218,V130,0)+IF($G$132=$G$218,V132,0)+IF($G$134=$G$218,V134,0)+IF($G$136=$G$218,V136,0)+IF($G$138=$G$218,V138,0)+IF($G$140=$G$218,V140,0)+IF($G$142=$G$218,V142,0)+IF($G$144=$G$218,V144,0)+IF($G$146=$G$218,V146,0)+IF($G$148=$G$218,V148,0)+IF($G$150=$G$218,V150,0)+IF($G$152=$G$218,V152,0)+IF($G$154=$G$218,V154,0)+IF($G$156=$G$218,V156,0)+IF($G$158=$G$218,V158,0)+IF($G$160=$G$218,V160,0)+IF($G$162=$G$218,V162,0)+IF($G$164=$G$218,V164,0)+IF($G$166=$G$218,V166,0)+IF($G$168=$G$218,V168,0)+IF($G$170=$G$218,V170,0)+IF($G$172=$G$218,V172,0)+IF($G$174=$G$218,V174,0)+IF($G$176=$G$218,V176,0)+IF($G$178=$G$218,V178,0)+IF($G$180=$G$218,V180,0)+IF($G$182=$G$218,V182,0)+IF($G$184=$G$218,V184,0)+IF($G$186=$G$218,V186,0)+IF($G$188=$G$218,V188,0)+IF($G$190=$G$218,V190,0)+IF($G$192=$G$218,V192,0)</f>
        <v>0</v>
      </c>
      <c r="W218" s="100">
        <f>+W195</f>
        <v>0</v>
      </c>
      <c r="X218" s="124"/>
      <c r="Y218" s="124"/>
      <c r="Z218" s="124"/>
      <c r="AA218" s="124"/>
      <c r="AB218" s="103">
        <f>IF($G$10=$G$218,AB10,0)+IF($G$12=$G$218,AB12,0)+IF($G$14=$G$218,AB14,0)+IF($G$16=$G$218,AB16,0)+IF($G$18=$G$218,AB18,0)+IF($G$20=$G$218,AB20,0)+IF($G$22=$G$218,AB22,0)+IF($G$24=$G$218,AB24,0)+IF($G$26=$G$218,AB26,0)+IF($G$28=$G$218,AB28,0)+IF($G$30=$G$218,AB30,0)+IF($G$32=$G$218,AB32,0)+IF($G$34=$G$218,AB34,0)+IF($G$36=$G$218,AB36,0)+IF($G$38=$G$218,AB38,0)+IF($G$40=$G$218,AB40,0)+IF($G$42=$G$218,AB42,0)+IF($G$44=$G$218,AB44,0)+IF($G$46=$G$218,AB46,0)+IF($G$48=$G$218,AB48,0)+IF($G$50=$G$218,AB50,0)+IF($G$52=$G$218,AB52,0)+IF($G$54=$G$218,AB54,0)+IF($G$56=$G$218,AB56,0)+IF($G$58=$G$218,AB58,0)+IF($G$60=$G$218,AB60,0)+IF($G$62=$G$218,AB62,0)+IF($G$64=$G$218,AB64,0)+IF($G$66=$G$218,AB66,0)+IF($G$68=$G$218,AB68,0)+IF($G$70=$G$218,AB70,0)+IF($G$72=$G$218,AB72,0)+IF($G$74=$G$218,AB74,0)+IF($G$76=$G$218,AB76,0)+IF($G$78=$G$218,AB78,0)+IF($G$80=$G$218,AB80,0)+IF($G$82=$G$218,AB82,0)+IF($G$84=$G$218,AB84,0)+IF($G$86=$G$218,AB86,0)+IF($G$88=$G$218,AB88,0)+IF($G$90=$G$218,AB90,0)+IF($G$92=$G$218,AB92,0)+IF($G$94=$G$218,AB94,0)+IF($G$96=$G$218,AB96,0)+IF($G$98=$G$218,AB98,0)+IF($G$100=$G$218,AB100,0)+IF($G$102=$G$218,AB102,0)+IF($G$104=$G$218,AB104,0)+IF($G$106=$G$218,AB106,0)+IF($G$108=$G$218,AB108,0)+IF($G$110=$G$218,AB110,0)+IF($G$112=$G$218,AB112,0)+IF($G$114=$G$218,AB114,0)+IF($G$116=$G$218,AB116,0)+IF($G$118=$G$218,AB118,0)+IF($G$120=$G$218,AB120,0)+IF($G$122=$G$218,AB122,0)+IF($G$124=$G$218,AB124,0)+IF($G$126=$G$218,AB126,0)+IF($G$128=$G$218,AB128,0)+IF($G$130=$G$218,AB130,0)+IF($G$132=$G$218,AB132,0)+IF($G$134=$G$218,AB134,0)+IF($G$136=$G$218,AB136,0)+IF($G$138=$G$218,AB138,0)+IF($G$140=$G$218,AB140,0)+IF($G$142=$G$218,AB142,0)+IF($G$144=$G$218,AB144,0)+IF($G$146=$G$218,AB146,0)+IF($G$148=$G$218,AB148,0)+IF($G$150=$G$218,AB150,0)+IF($G$152=$G$218,AB152,0)+IF($G$154=$G$218,AB154,0)+IF($G$156=$G$218,AB156,0)+IF($G$158=$G$218,AB158,0)+IF($G$160=$G$218,AB160,0)+IF($G$162=$G$218,AB162,0)+IF($G$164=$G$218,AB164,0)+IF($G$166=$G$218,AB166,0)+IF($G$168=$G$218,AB168,0)+IF($G$170=$G$218,AB170,0)+IF($G$172=$G$218,AB172,0)+IF($G$174=$G$218,AB174,0)+IF($G$176=$G$218,AB176,0)+IF($G$178=$G$218,AB178,0)+IF($G$180=$G$218,AB180,0)+IF($G$182=$G$218,AB182,0)+IF($G$184=$G$218,AB184,0)+IF($G$186=$G$218,AB186,0)+IF($G$188=$G$218,AB188,0)+IF($G$190=$G$218,AB190,0)+IF($G$192=$G$218,AB192,0)</f>
        <v>0</v>
      </c>
      <c r="AC218" s="100">
        <f>+AC195</f>
        <v>0</v>
      </c>
      <c r="AD218" s="124"/>
      <c r="AE218" s="124"/>
      <c r="AF218" s="124"/>
      <c r="AG218" s="124"/>
      <c r="AH218" s="103">
        <f>IF($G$10=$G$218,AH10,0)+IF($G$12=$G$218,AH12,0)+IF($G$14=$G$218,AH14,0)+IF($G$16=$G$218,AH16,0)+IF($G$18=$G$218,AH18,0)+IF($G$20=$G$218,AH20,0)+IF($G$22=$G$218,AH22,0)+IF($G$24=$G$218,AH24,0)+IF($G$26=$G$218,AH26,0)+IF($G$28=$G$218,AH28,0)+IF($G$30=$G$218,AH30,0)+IF($G$32=$G$218,AH32,0)+IF($G$34=$G$218,AH34,0)+IF($G$36=$G$218,AH36,0)+IF($G$38=$G$218,AH38,0)+IF($G$40=$G$218,AH40,0)+IF($G$42=$G$218,AH42,0)+IF($G$44=$G$218,AH44,0)+IF($G$46=$G$218,AH46,0)+IF($G$48=$G$218,AH48,0)+IF($G$50=$G$218,AH50,0)+IF($G$52=$G$218,AH52,0)+IF($G$54=$G$218,AH54,0)+IF($G$56=$G$218,AH56,0)+IF($G$58=$G$218,AH58,0)+IF($G$60=$G$218,AH60,0)+IF($G$62=$G$218,AH62,0)+IF($G$64=$G$218,AH64,0)+IF($G$66=$G$218,AH66,0)+IF($G$68=$G$218,AH68,0)+IF($G$70=$G$218,AH70,0)+IF($G$72=$G$218,AH72,0)+IF($G$74=$G$218,AH74,0)+IF($G$76=$G$218,AH76,0)+IF($G$78=$G$218,AH78,0)+IF($G$80=$G$218,AH80,0)+IF($G$82=$G$218,AH82,0)+IF($G$84=$G$218,AH84,0)+IF($G$86=$G$218,AH86,0)+IF($G$88=$G$218,AH88,0)+IF($G$90=$G$218,AH90,0)+IF($G$92=$G$218,AH92,0)+IF($G$94=$G$218,AH94,0)+IF($G$96=$G$218,AH96,0)+IF($G$98=$G$218,AH98,0)+IF($G$100=$G$218,AH100,0)+IF($G$102=$G$218,AH102,0)+IF($G$104=$G$218,AH104,0)+IF($G$106=$G$218,AH106,0)+IF($G$108=$G$218,AH108,0)+IF($G$110=$G$218,AH110,0)+IF($G$112=$G$218,AH112,0)+IF($G$114=$G$218,AH114,0)+IF($G$116=$G$218,AH116,0)+IF($G$118=$G$218,AH118,0)+IF($G$120=$G$218,AH120,0)+IF($G$122=$G$218,AH122,0)+IF($G$124=$G$218,AH124,0)+IF($G$126=$G$218,AH126,0)+IF($G$128=$G$218,AH128,0)+IF($G$130=$G$218,AH130,0)+IF($G$132=$G$218,AH132,0)+IF($G$134=$G$218,AH134,0)+IF($G$136=$G$218,AH136,0)+IF($G$138=$G$218,AH138,0)+IF($G$140=$G$218,AH140,0)+IF($G$142=$G$218,AH142,0)+IF($G$144=$G$218,AH144,0)+IF($G$146=$G$218,AH146,0)+IF($G$148=$G$218,AH148,0)+IF($G$150=$G$218,AH150,0)+IF($G$152=$G$218,AH152,0)+IF($G$154=$G$218,AH154,0)+IF($G$156=$G$218,AH156,0)+IF($G$158=$G$218,AH158,0)+IF($G$160=$G$218,AH160,0)+IF($G$162=$G$218,AH162,0)+IF($G$164=$G$218,AH164,0)+IF($G$166=$G$218,AH166,0)+IF($G$168=$G$218,AH168,0)+IF($G$170=$G$218,AH170,0)+IF($G$172=$G$218,AH172,0)+IF($G$174=$G$218,AH174,0)+IF($G$176=$G$218,AH176,0)+IF($G$178=$G$218,AH178,0)+IF($G$180=$G$218,AH180,0)+IF($G$182=$G$218,AH182,0)+IF($G$184=$G$218,AH184,0)+IF($G$186=$G$218,AH186,0)+IF($G$188=$G$218,AH188,0)+IF($G$190=$G$218,AH190,0)+IF($G$192=$G$218,AH192,0)</f>
        <v>0</v>
      </c>
      <c r="AI218" s="100">
        <f>+AI195</f>
        <v>0</v>
      </c>
      <c r="AJ218" s="124"/>
      <c r="AK218" s="124"/>
      <c r="AL218" s="124"/>
      <c r="AM218" s="124"/>
      <c r="AN218" s="103">
        <f>IF($G$10=$G$218,AN10,0)+IF($G$12=$G$218,AN12,0)+IF($G$14=$G$218,AN14,0)+IF($G$16=$G$218,AN16,0)+IF($G$18=$G$218,AN18,0)+IF($G$20=$G$218,AN20,0)+IF($G$22=$G$218,AN22,0)+IF($G$24=$G$218,AN24,0)+IF($G$26=$G$218,AN26,0)+IF($G$28=$G$218,AN28,0)+IF($G$30=$G$218,AN30,0)+IF($G$32=$G$218,AN32,0)+IF($G$34=$G$218,AN34,0)+IF($G$36=$G$218,AN36,0)+IF($G$38=$G$218,AN38,0)+IF($G$40=$G$218,AN40,0)+IF($G$42=$G$218,AN42,0)+IF($G$44=$G$218,AN44,0)+IF($G$46=$G$218,AN46,0)+IF($G$48=$G$218,AN48,0)+IF($G$50=$G$218,AN50,0)+IF($G$52=$G$218,AN52,0)+IF($G$54=$G$218,AN54,0)+IF($G$56=$G$218,AN56,0)+IF($G$58=$G$218,AN58,0)+IF($G$60=$G$218,AN60,0)+IF($G$62=$G$218,AN62,0)+IF($G$64=$G$218,AN64,0)+IF($G$66=$G$218,AN66,0)+IF($G$68=$G$218,AN68,0)+IF($G$70=$G$218,AN70,0)+IF($G$72=$G$218,AN72,0)+IF($G$74=$G$218,AN74,0)+IF($G$76=$G$218,AN76,0)+IF($G$78=$G$218,AN78,0)+IF($G$80=$G$218,AN80,0)+IF($G$82=$G$218,AN82,0)+IF($G$84=$G$218,AN84,0)+IF($G$86=$G$218,AN86,0)+IF($G$88=$G$218,AN88,0)+IF($G$90=$G$218,AN90,0)+IF($G$92=$G$218,AN92,0)+IF($G$94=$G$218,AN94,0)+IF($G$96=$G$218,AN96,0)+IF($G$98=$G$218,AN98,0)+IF($G$100=$G$218,AN100,0)+IF($G$102=$G$218,AN102,0)+IF($G$104=$G$218,AN104,0)+IF($G$106=$G$218,AN106,0)+IF($G$108=$G$218,AN108,0)+IF($G$110=$G$218,AN110,0)+IF($G$112=$G$218,AN112,0)+IF($G$114=$G$218,AN114,0)+IF($G$116=$G$218,AN116,0)+IF($G$118=$G$218,AN118,0)+IF($G$120=$G$218,AN120,0)+IF($G$122=$G$218,AN122,0)+IF($G$124=$G$218,AN124,0)+IF($G$126=$G$218,AN126,0)+IF($G$128=$G$218,AN128,0)+IF($G$130=$G$218,AN130,0)+IF($G$132=$G$218,AN132,0)+IF($G$134=$G$218,AN134,0)+IF($G$136=$G$218,AN136,0)+IF($G$138=$G$218,AN138,0)+IF($G$140=$G$218,AN140,0)+IF($G$142=$G$218,AN142,0)+IF($G$144=$G$218,AN144,0)+IF($G$146=$G$218,AN146,0)+IF($G$148=$G$218,AN148,0)+IF($G$150=$G$218,AN150,0)+IF($G$152=$G$218,AN152,0)+IF($G$154=$G$218,AN154,0)+IF($G$156=$G$218,AN156,0)+IF($G$158=$G$218,AN158,0)+IF($G$160=$G$218,AN160,0)+IF($G$162=$G$218,AN162,0)+IF($G$164=$G$218,AN164,0)+IF($G$166=$G$218,AN166,0)+IF($G$168=$G$218,AN168,0)+IF($G$170=$G$218,AN170,0)+IF($G$172=$G$218,AN172,0)+IF($G$174=$G$218,AN174,0)+IF($G$176=$G$218,AN176,0)+IF($G$178=$G$218,AN178,0)+IF($G$180=$G$218,AN180,0)+IF($G$182=$G$218,AN182,0)+IF($G$184=$G$218,AN184,0)+IF($G$186=$G$218,AN186,0)+IF($G$188=$G$218,AN188,0)+IF($G$190=$G$218,AN190,0)+IF($G$192=$G$218,AN192,0)</f>
        <v>0</v>
      </c>
      <c r="AO218" s="100">
        <f>+AO195</f>
        <v>0</v>
      </c>
      <c r="AP218" s="124"/>
      <c r="AQ218" s="124"/>
      <c r="AR218" s="124"/>
      <c r="AS218" s="124"/>
      <c r="AT218" s="103">
        <f>IF($G$10=$G$218,AT10,0)+IF($G$12=$G$218,AT12,0)+IF($G$14=$G$218,AT14,0)+IF($G$16=$G$218,AT16,0)+IF($G$18=$G$218,AT18,0)+IF($G$20=$G$218,AT20,0)+IF($G$22=$G$218,AT22,0)+IF($G$24=$G$218,AT24,0)+IF($G$26=$G$218,AT26,0)+IF($G$28=$G$218,AT28,0)+IF($G$30=$G$218,AT30,0)+IF($G$32=$G$218,AT32,0)+IF($G$34=$G$218,AT34,0)+IF($G$36=$G$218,AT36,0)+IF($G$38=$G$218,AT38,0)+IF($G$40=$G$218,AT40,0)+IF($G$42=$G$218,AT42,0)+IF($G$44=$G$218,AT44,0)+IF($G$46=$G$218,AT46,0)+IF($G$48=$G$218,AT48,0)+IF($G$50=$G$218,AT50,0)+IF($G$52=$G$218,AT52,0)+IF($G$54=$G$218,AT54,0)+IF($G$56=$G$218,AT56,0)+IF($G$58=$G$218,AT58,0)+IF($G$60=$G$218,AT60,0)+IF($G$62=$G$218,AT62,0)+IF($G$64=$G$218,AT64,0)+IF($G$66=$G$218,AT66,0)+IF($G$68=$G$218,AT68,0)+IF($G$70=$G$218,AT70,0)+IF($G$72=$G$218,AT72,0)+IF($G$74=$G$218,AT74,0)+IF($G$76=$G$218,AT76,0)+IF($G$78=$G$218,AT78,0)+IF($G$80=$G$218,AT80,0)+IF($G$82=$G$218,AT82,0)+IF($G$84=$G$218,AT84,0)+IF($G$86=$G$218,AT86,0)+IF($G$88=$G$218,AT88,0)+IF($G$90=$G$218,AT90,0)+IF($G$92=$G$218,AT92,0)+IF($G$94=$G$218,AT94,0)+IF($G$96=$G$218,AT96,0)+IF($G$98=$G$218,AT98,0)+IF($G$100=$G$218,AT100,0)+IF($G$102=$G$218,AT102,0)+IF($G$104=$G$218,AT104,0)+IF($G$106=$G$218,AT106,0)+IF($G$108=$G$218,AT108,0)+IF($G$110=$G$218,AT110,0)+IF($G$112=$G$218,AT112,0)+IF($G$114=$G$218,AT114,0)+IF($G$116=$G$218,AT116,0)+IF($G$118=$G$218,AT118,0)+IF($G$120=$G$218,AT120,0)+IF($G$122=$G$218,AT122,0)+IF($G$124=$G$218,AT124,0)+IF($G$126=$G$218,AT126,0)+IF($G$128=$G$218,AT128,0)+IF($G$130=$G$218,AT130,0)+IF($G$132=$G$218,AT132,0)+IF($G$134=$G$218,AT134,0)+IF($G$136=$G$218,AT136,0)+IF($G$138=$G$218,AT138,0)+IF($G$140=$G$218,AT140,0)+IF($G$142=$G$218,AT142,0)+IF($G$144=$G$218,AT144,0)+IF($G$146=$G$218,AT146,0)+IF($G$148=$G$218,AT148,0)+IF($G$150=$G$218,AT150,0)+IF($G$152=$G$218,AT152,0)+IF($G$154=$G$218,AT154,0)+IF($G$156=$G$218,AT156,0)+IF($G$158=$G$218,AT158,0)+IF($G$160=$G$218,AT160,0)+IF($G$162=$G$218,AT162,0)+IF($G$164=$G$218,AT164,0)+IF($G$166=$G$218,AT166,0)+IF($G$168=$G$218,AT168,0)+IF($G$170=$G$218,AT170,0)+IF($G$172=$G$218,AT172,0)+IF($G$174=$G$218,AT174,0)+IF($G$176=$G$218,AT176,0)+IF($G$178=$G$218,AT178,0)+IF($G$180=$G$218,AT180,0)+IF($G$182=$G$218,AT182,0)+IF($G$184=$G$218,AT184,0)+IF($G$186=$G$218,AT186,0)+IF($G$188=$G$218,AT188,0)+IF($G$190=$G$218,AT190,0)+IF($G$192=$G$218,AT192,0)</f>
        <v>0</v>
      </c>
      <c r="AU218" s="100">
        <f>+AU195</f>
        <v>0</v>
      </c>
      <c r="AV218" s="124"/>
      <c r="AW218" s="124"/>
      <c r="AX218" s="124"/>
      <c r="AY218" s="124"/>
      <c r="AZ218" s="103">
        <f>IF($G$10=$G$218,AZ10,0)+IF($G$12=$G$218,AZ12,0)+IF($G$14=$G$218,AZ14,0)+IF($G$16=$G$218,AZ16,0)+IF($G$18=$G$218,AZ18,0)+IF($G$20=$G$218,AZ20,0)+IF($G$22=$G$218,AZ22,0)+IF($G$24=$G$218,AZ24,0)+IF($G$26=$G$218,AZ26,0)+IF($G$28=$G$218,AZ28,0)+IF($G$30=$G$218,AZ30,0)+IF($G$32=$G$218,AZ32,0)+IF($G$34=$G$218,AZ34,0)+IF($G$36=$G$218,AZ36,0)+IF($G$38=$G$218,AZ38,0)+IF($G$40=$G$218,AZ40,0)+IF($G$42=$G$218,AZ42,0)+IF($G$44=$G$218,AZ44,0)+IF($G$46=$G$218,AZ46,0)+IF($G$48=$G$218,AZ48,0)+IF($G$50=$G$218,AZ50,0)+IF($G$52=$G$218,AZ52,0)+IF($G$54=$G$218,AZ54,0)+IF($G$56=$G$218,AZ56,0)+IF($G$58=$G$218,AZ58,0)+IF($G$60=$G$218,AZ60,0)+IF($G$62=$G$218,AZ62,0)+IF($G$64=$G$218,AZ64,0)+IF($G$66=$G$218,AZ66,0)+IF($G$68=$G$218,AZ68,0)+IF($G$70=$G$218,AZ70,0)+IF($G$72=$G$218,AZ72,0)+IF($G$74=$G$218,AZ74,0)+IF($G$76=$G$218,AZ76,0)+IF($G$78=$G$218,AZ78,0)+IF($G$80=$G$218,AZ80,0)+IF($G$82=$G$218,AZ82,0)+IF($G$84=$G$218,AZ84,0)+IF($G$86=$G$218,AZ86,0)+IF($G$88=$G$218,AZ88,0)+IF($G$90=$G$218,AZ90,0)+IF($G$92=$G$218,AZ92,0)+IF($G$94=$G$218,AZ94,0)+IF($G$96=$G$218,AZ96,0)+IF($G$98=$G$218,AZ98,0)+IF($G$100=$G$218,AZ100,0)+IF($G$102=$G$218,AZ102,0)+IF($G$104=$G$218,AZ104,0)+IF($G$106=$G$218,AZ106,0)+IF($G$108=$G$218,AZ108,0)+IF($G$110=$G$218,AZ110,0)+IF($G$112=$G$218,AZ112,0)+IF($G$114=$G$218,AZ114,0)+IF($G$116=$G$218,AZ116,0)+IF($G$118=$G$218,AZ118,0)+IF($G$120=$G$218,AZ120,0)+IF($G$122=$G$218,AZ122,0)+IF($G$124=$G$218,AZ124,0)+IF($G$126=$G$218,AZ126,0)+IF($G$128=$G$218,AZ128,0)+IF($G$130=$G$218,AZ130,0)+IF($G$132=$G$218,AZ132,0)+IF($G$134=$G$218,AZ134,0)+IF($G$136=$G$218,AZ136,0)+IF($G$138=$G$218,AZ138,0)+IF($G$140=$G$218,AZ140,0)+IF($G$142=$G$218,AZ142,0)+IF($G$144=$G$218,AZ144,0)+IF($G$146=$G$218,AZ146,0)+IF($G$148=$G$218,AZ148,0)+IF($G$150=$G$218,AZ150,0)+IF($G$152=$G$218,AZ152,0)+IF($G$154=$G$218,AZ154,0)+IF($G$156=$G$218,AZ156,0)+IF($G$158=$G$218,AZ158,0)+IF($G$160=$G$218,AZ160,0)+IF($G$162=$G$218,AZ162,0)+IF($G$164=$G$218,AZ164,0)+IF($G$166=$G$218,AZ166,0)+IF($G$168=$G$218,AZ168,0)+IF($G$170=$G$218,AZ170,0)+IF($G$172=$G$218,AZ172,0)+IF($G$174=$G$218,AZ174,0)+IF($G$176=$G$218,AZ176,0)+IF($G$178=$G$218,AZ178,0)+IF($G$180=$G$218,AZ180,0)+IF($G$182=$G$218,AZ182,0)+IF($G$184=$G$218,AZ184,0)+IF($G$186=$G$218,AZ186,0)+IF($G$188=$G$218,AZ188,0)+IF($G$190=$G$218,AZ190,0)+IF($G$192=$G$218,AZ192,0)</f>
        <v>0</v>
      </c>
      <c r="BA218" s="100">
        <f>+BA195</f>
        <v>0</v>
      </c>
      <c r="BB218" s="124"/>
      <c r="BC218" s="124"/>
      <c r="BD218" s="124"/>
      <c r="BE218" s="124"/>
      <c r="BF218" s="103">
        <f>IF($G$10=$G$218,BF10,0)+IF($G$12=$G$218,BF12,0)+IF($G$14=$G$218,BF14,0)+IF($G$16=$G$218,BF16,0)+IF($G$18=$G$218,BF18,0)+IF($G$20=$G$218,BF20,0)+IF($G$22=$G$218,BF22,0)+IF($G$24=$G$218,BF24,0)+IF($G$26=$G$218,BF26,0)+IF($G$28=$G$218,BF28,0)+IF($G$30=$G$218,BF30,0)+IF($G$32=$G$218,BF32,0)+IF($G$34=$G$218,BF34,0)+IF($G$36=$G$218,BF36,0)+IF($G$38=$G$218,BF38,0)+IF($G$40=$G$218,BF40,0)+IF($G$42=$G$218,BF42,0)+IF($G$44=$G$218,BF44,0)+IF($G$46=$G$218,BF46,0)+IF($G$48=$G$218,BF48,0)+IF($G$50=$G$218,BF50,0)+IF($G$52=$G$218,BF52,0)+IF($G$54=$G$218,BF54,0)+IF($G$56=$G$218,BF56,0)+IF($G$58=$G$218,BF58,0)+IF($G$60=$G$218,BF60,0)+IF($G$62=$G$218,BF62,0)+IF($G$64=$G$218,BF64,0)+IF($G$66=$G$218,BF66,0)+IF($G$68=$G$218,BF68,0)+IF($G$70=$G$218,BF70,0)+IF($G$72=$G$218,BF72,0)+IF($G$74=$G$218,BF74,0)+IF($G$76=$G$218,BF76,0)+IF($G$78=$G$218,BF78,0)+IF($G$80=$G$218,BF80,0)+IF($G$82=$G$218,BF82,0)+IF($G$84=$G$218,BF84,0)+IF($G$86=$G$218,BF86,0)+IF($G$88=$G$218,BF88,0)+IF($G$90=$G$218,BF90,0)+IF($G$92=$G$218,BF92,0)+IF($G$94=$G$218,BF94,0)+IF($G$96=$G$218,BF96,0)+IF($G$98=$G$218,BF98,0)+IF($G$100=$G$218,BF100,0)+IF($G$102=$G$218,BF102,0)+IF($G$104=$G$218,BF104,0)+IF($G$106=$G$218,BF106,0)+IF($G$108=$G$218,BF108,0)+IF($G$110=$G$218,BF110,0)+IF($G$112=$G$218,BF112,0)+IF($G$114=$G$218,BF114,0)+IF($G$116=$G$218,BF116,0)+IF($G$118=$G$218,BF118,0)+IF($G$120=$G$218,BF120,0)+IF($G$122=$G$218,BF122,0)+IF($G$124=$G$218,BF124,0)+IF($G$126=$G$218,BF126,0)+IF($G$128=$G$218,BF128,0)+IF($G$130=$G$218,BF130,0)+IF($G$132=$G$218,BF132,0)+IF($G$134=$G$218,BF134,0)+IF($G$136=$G$218,BF136,0)+IF($G$138=$G$218,BF138,0)+IF($G$140=$G$218,BF140,0)+IF($G$142=$G$218,BF142,0)+IF($G$144=$G$218,BF144,0)+IF($G$146=$G$218,BF146,0)+IF($G$148=$G$218,BF148,0)+IF($G$150=$G$218,BF150,0)+IF($G$152=$G$218,BF152,0)+IF($G$154=$G$218,BF154,0)+IF($G$156=$G$218,BF156,0)+IF($G$158=$G$218,BF158,0)+IF($G$160=$G$218,BF160,0)+IF($G$162=$G$218,BF162,0)+IF($G$164=$G$218,BF164,0)+IF($G$166=$G$218,BF166,0)+IF($G$168=$G$218,BF168,0)+IF($G$170=$G$218,BF170,0)+IF($G$172=$G$218,BF172,0)+IF($G$174=$G$218,BF174,0)+IF($G$176=$G$218,BF176,0)+IF($G$178=$G$218,BF178,0)+IF($G$180=$G$218,BF180,0)+IF($G$182=$G$218,BF182,0)+IF($G$184=$G$218,BF184,0)+IF($G$186=$G$218,BF186,0)+IF($G$188=$G$218,BF188,0)+IF($G$190=$G$218,BF190,0)+IF($G$192=$G$218,BF192,0)</f>
        <v>0</v>
      </c>
      <c r="BG218" s="100">
        <f>+BG195</f>
        <v>0</v>
      </c>
      <c r="BH218" s="124"/>
      <c r="BI218" s="124"/>
      <c r="BJ218" s="124"/>
      <c r="BK218" s="124"/>
      <c r="BL218" s="103">
        <f>IF($G$10=$G$218,BL10,0)+IF($G$12=$G$218,BL12,0)+IF($G$14=$G$218,BL14,0)+IF($G$16=$G$218,BL16,0)+IF($G$18=$G$218,BL18,0)+IF($G$20=$G$218,BL20,0)+IF($G$22=$G$218,BL22,0)+IF($G$24=$G$218,BL24,0)+IF($G$26=$G$218,BL26,0)+IF($G$28=$G$218,BL28,0)+IF($G$30=$G$218,BL30,0)+IF($G$32=$G$218,BL32,0)+IF($G$34=$G$218,BL34,0)+IF($G$36=$G$218,BL36,0)+IF($G$38=$G$218,BL38,0)+IF($G$40=$G$218,BL40,0)+IF($G$42=$G$218,BL42,0)+IF($G$44=$G$218,BL44,0)+IF($G$46=$G$218,BL46,0)+IF($G$48=$G$218,BL48,0)+IF($G$50=$G$218,BL50,0)+IF($G$52=$G$218,BL52,0)+IF($G$54=$G$218,BL54,0)+IF($G$56=$G$218,BL56,0)+IF($G$58=$G$218,BL58,0)+IF($G$60=$G$218,BL60,0)+IF($G$62=$G$218,BL62,0)+IF($G$64=$G$218,BL64,0)+IF($G$66=$G$218,BL66,0)+IF($G$68=$G$218,BL68,0)+IF($G$70=$G$218,BL70,0)+IF($G$72=$G$218,BL72,0)+IF($G$74=$G$218,BL74,0)+IF($G$76=$G$218,BL76,0)+IF($G$78=$G$218,BL78,0)+IF($G$80=$G$218,BL80,0)+IF($G$82=$G$218,BL82,0)+IF($G$84=$G$218,BL84,0)+IF($G$86=$G$218,BL86,0)+IF($G$88=$G$218,BL88,0)+IF($G$90=$G$218,BL90,0)+IF($G$92=$G$218,BL92,0)+IF($G$94=$G$218,BL94,0)+IF($G$96=$G$218,BL96,0)+IF($G$98=$G$218,BL98,0)+IF($G$100=$G$218,BL100,0)+IF($G$102=$G$218,BL102,0)+IF($G$104=$G$218,BL104,0)+IF($G$106=$G$218,BL106,0)+IF($G$108=$G$218,BL108,0)+IF($G$110=$G$218,BL110,0)+IF($G$112=$G$218,BL112,0)+IF($G$114=$G$218,BL114,0)+IF($G$116=$G$218,BL116,0)+IF($G$118=$G$218,BL118,0)+IF($G$120=$G$218,BL120,0)+IF($G$122=$G$218,BL122,0)+IF($G$124=$G$218,BL124,0)+IF($G$126=$G$218,BL126,0)+IF($G$128=$G$218,BL128,0)+IF($G$130=$G$218,BL130,0)+IF($G$132=$G$218,BL132,0)+IF($G$134=$G$218,BL134,0)+IF($G$136=$G$218,BL136,0)+IF($G$138=$G$218,BL138,0)+IF($G$140=$G$218,BL140,0)+IF($G$142=$G$218,BL142,0)+IF($G$144=$G$218,BL144,0)+IF($G$146=$G$218,BL146,0)+IF($G$148=$G$218,BL148,0)+IF($G$150=$G$218,BL150,0)+IF($G$152=$G$218,BL152,0)+IF($G$154=$G$218,BL154,0)+IF($G$156=$G$218,BL156,0)+IF($G$158=$G$218,BL158,0)+IF($G$160=$G$218,BL160,0)+IF($G$162=$G$218,BL162,0)+IF($G$164=$G$218,BL164,0)+IF($G$166=$G$218,BL166,0)+IF($G$168=$G$218,BL168,0)+IF($G$170=$G$218,BL170,0)+IF($G$172=$G$218,BL172,0)+IF($G$174=$G$218,BL174,0)+IF($G$176=$G$218,BL176,0)+IF($G$178=$G$218,BL178,0)+IF($G$180=$G$218,BL180,0)+IF($G$182=$G$218,BL182,0)+IF($G$184=$G$218,BL184,0)+IF($G$186=$G$218,BL186,0)+IF($G$188=$G$218,BL188,0)+IF($G$190=$G$218,BL190,0)+IF($G$192=$G$218,BL192,0)</f>
        <v>0</v>
      </c>
      <c r="BM218" s="100">
        <f>+BM195</f>
        <v>0</v>
      </c>
      <c r="BN218" s="124"/>
      <c r="BO218" s="124"/>
      <c r="BP218" s="124"/>
      <c r="BQ218" s="124"/>
      <c r="BR218" s="103">
        <f>IF($G$10=$G$218,BR10,0)+IF($G$12=$G$218,BR12,0)+IF($G$14=$G$218,BR14,0)+IF($G$16=$G$218,BR16,0)+IF($G$18=$G$218,BR18,0)+IF($G$20=$G$218,BR20,0)+IF($G$22=$G$218,BR22,0)+IF($G$24=$G$218,BR24,0)+IF($G$26=$G$218,BR26,0)+IF($G$28=$G$218,BR28,0)+IF($G$30=$G$218,BR30,0)+IF($G$32=$G$218,BR32,0)+IF($G$34=$G$218,BR34,0)+IF($G$36=$G$218,BR36,0)+IF($G$38=$G$218,BR38,0)+IF($G$40=$G$218,BR40,0)+IF($G$42=$G$218,BR42,0)+IF($G$44=$G$218,BR44,0)+IF($G$46=$G$218,BR46,0)+IF($G$48=$G$218,BR48,0)+IF($G$50=$G$218,BR50,0)+IF($G$52=$G$218,BR52,0)+IF($G$54=$G$218,BR54,0)+IF($G$56=$G$218,BR56,0)+IF($G$58=$G$218,BR58,0)+IF($G$60=$G$218,BR60,0)+IF($G$62=$G$218,BR62,0)+IF($G$64=$G$218,BR64,0)+IF($G$66=$G$218,BR66,0)+IF($G$68=$G$218,BR68,0)+IF($G$70=$G$218,BR70,0)+IF($G$72=$G$218,BR72,0)+IF($G$74=$G$218,BR74,0)+IF($G$76=$G$218,BR76,0)+IF($G$78=$G$218,BR78,0)+IF($G$80=$G$218,BR80,0)+IF($G$82=$G$218,BR82,0)+IF($G$84=$G$218,BR84,0)+IF($G$86=$G$218,BR86,0)+IF($G$88=$G$218,BR88,0)+IF($G$90=$G$218,BR90,0)+IF($G$92=$G$218,BR92,0)+IF($G$94=$G$218,BR94,0)+IF($G$96=$G$218,BR96,0)+IF($G$98=$G$218,BR98,0)+IF($G$100=$G$218,BR100,0)+IF($G$102=$G$218,BR102,0)+IF($G$104=$G$218,BR104,0)+IF($G$106=$G$218,BR106,0)+IF($G$108=$G$218,BR108,0)+IF($G$110=$G$218,BR110,0)+IF($G$112=$G$218,BR112,0)+IF($G$114=$G$218,BR114,0)+IF($G$116=$G$218,BR116,0)+IF($G$118=$G$218,BR118,0)+IF($G$120=$G$218,BR120,0)+IF($G$122=$G$218,BR122,0)+IF($G$124=$G$218,BR124,0)+IF($G$126=$G$218,BR126,0)+IF($G$128=$G$218,BR128,0)+IF($G$130=$G$218,BR130,0)+IF($G$132=$G$218,BR132,0)+IF($G$134=$G$218,BR134,0)+IF($G$136=$G$218,BR136,0)+IF($G$138=$G$218,BR138,0)+IF($G$140=$G$218,BR140,0)+IF($G$142=$G$218,BR142,0)+IF($G$144=$G$218,BR144,0)+IF($G$146=$G$218,BR146,0)+IF($G$148=$G$218,BR148,0)+IF($G$150=$G$218,BR150,0)+IF($G$152=$G$218,BR152,0)+IF($G$154=$G$218,BR154,0)+IF($G$156=$G$218,BR156,0)+IF($G$158=$G$218,BR158,0)+IF($G$160=$G$218,BR160,0)+IF($G$162=$G$218,BR162,0)+IF($G$164=$G$218,BR164,0)+IF($G$166=$G$218,BR166,0)+IF($G$168=$G$218,BR168,0)+IF($G$170=$G$218,BR170,0)+IF($G$172=$G$218,BR172,0)+IF($G$174=$G$218,BR174,0)+IF($G$176=$G$218,BR176,0)+IF($G$178=$G$218,BR178,0)+IF($G$180=$G$218,BR180,0)+IF($G$182=$G$218,BR182,0)+IF($G$184=$G$218,BR184,0)+IF($G$186=$G$218,BR186,0)+IF($G$188=$G$218,BR188,0)+IF($G$190=$G$218,BR190,0)+IF($G$192=$G$218,BR192,0)</f>
        <v>0</v>
      </c>
      <c r="BS218" s="100">
        <f>+BS195</f>
        <v>0</v>
      </c>
      <c r="BT218" s="124"/>
      <c r="BU218" s="124"/>
      <c r="BV218" s="124"/>
      <c r="BW218" s="124"/>
      <c r="BX218" s="103">
        <f>IF($G$10=$G$218,BX10,0)+IF($G$12=$G$218,BX12,0)+IF($G$14=$G$218,BX14,0)+IF($G$16=$G$218,BX16,0)+IF($G$18=$G$218,BX18,0)+IF($G$20=$G$218,BX20,0)+IF($G$22=$G$218,BX22,0)+IF($G$24=$G$218,BX24,0)+IF($G$26=$G$218,BX26,0)+IF($G$28=$G$218,BX28,0)+IF($G$30=$G$218,BX30,0)+IF($G$32=$G$218,BX32,0)+IF($G$34=$G$218,BX34,0)+IF($G$36=$G$218,BX36,0)+IF($G$38=$G$218,BX38,0)+IF($G$40=$G$218,BX40,0)+IF($G$42=$G$218,BX42,0)+IF($G$44=$G$218,BX44,0)+IF($G$46=$G$218,BX46,0)+IF($G$48=$G$218,BX48,0)+IF($G$50=$G$218,BX50,0)+IF($G$52=$G$218,BX52,0)+IF($G$54=$G$218,BX54,0)+IF($G$56=$G$218,BX56,0)+IF($G$58=$G$218,BX58,0)+IF($G$60=$G$218,BX60,0)+IF($G$62=$G$218,BX62,0)+IF($G$64=$G$218,BX64,0)+IF($G$66=$G$218,BX66,0)+IF($G$68=$G$218,BX68,0)+IF($G$70=$G$218,BX70,0)+IF($G$72=$G$218,BX72,0)+IF($G$74=$G$218,BX74,0)+IF($G$76=$G$218,BX76,0)+IF($G$78=$G$218,BX78,0)+IF($G$80=$G$218,BX80,0)+IF($G$82=$G$218,BX82,0)+IF($G$84=$G$218,BX84,0)+IF($G$86=$G$218,BX86,0)+IF($G$88=$G$218,BX88,0)+IF($G$90=$G$218,BX90,0)+IF($G$92=$G$218,BX92,0)+IF($G$94=$G$218,BX94,0)+IF($G$96=$G$218,BX96,0)+IF($G$98=$G$218,BX98,0)+IF($G$100=$G$218,BX100,0)+IF($G$102=$G$218,BX102,0)+IF($G$104=$G$218,BX104,0)+IF($G$106=$G$218,BX106,0)+IF($G$108=$G$218,BX108,0)+IF($G$110=$G$218,BX110,0)+IF($G$112=$G$218,BX112,0)+IF($G$114=$G$218,BX114,0)+IF($G$116=$G$218,BX116,0)+IF($G$118=$G$218,BX118,0)+IF($G$120=$G$218,BX120,0)+IF($G$122=$G$218,BX122,0)+IF($G$124=$G$218,BX124,0)+IF($G$126=$G$218,BX126,0)+IF($G$128=$G$218,BX128,0)+IF($G$130=$G$218,BX130,0)+IF($G$132=$G$218,BX132,0)+IF($G$134=$G$218,BX134,0)+IF($G$136=$G$218,BX136,0)+IF($G$138=$G$218,BX138,0)+IF($G$140=$G$218,BX140,0)+IF($G$142=$G$218,BX142,0)+IF($G$144=$G$218,BX144,0)+IF($G$146=$G$218,BX146,0)+IF($G$148=$G$218,BX148,0)+IF($G$150=$G$218,BX150,0)+IF($G$152=$G$218,BX152,0)+IF($G$154=$G$218,BX154,0)+IF($G$156=$G$218,BX156,0)+IF($G$158=$G$218,BX158,0)+IF($G$160=$G$218,BX160,0)+IF($G$162=$G$218,BX162,0)+IF($G$164=$G$218,BX164,0)+IF($G$166=$G$218,BX166,0)+IF($G$168=$G$218,BX168,0)+IF($G$170=$G$218,BX170,0)+IF($G$172=$G$218,BX172,0)+IF($G$174=$G$218,BX174,0)+IF($G$176=$G$218,BX176,0)+IF($G$178=$G$218,BX178,0)+IF($G$180=$G$218,BX180,0)+IF($G$182=$G$218,BX182,0)+IF($G$184=$G$218,BX184,0)+IF($G$186=$G$218,BX186,0)+IF($G$188=$G$218,BX188,0)+IF($G$190=$G$218,BX190,0)+IF($G$192=$G$218,BX192,0)</f>
        <v>0</v>
      </c>
      <c r="BY218" s="100">
        <f>+BY195</f>
        <v>0</v>
      </c>
      <c r="BZ218" s="124"/>
      <c r="CA218" s="124"/>
      <c r="CB218" s="124"/>
      <c r="CC218" s="125"/>
      <c r="CD218" s="106">
        <f>IF($G$10=$G$218,CD10,0)+IF($G$12=$G$218,CD12,0)+IF($G$14=$G$218,CD14,0)+IF($G$16=$G$218,CD16,0)+IF($G$18=$G$218,CD18,0)+IF($G$20=$G$218,CD20,0)+IF($G$22=$G$218,CD22,0)+IF($G$24=$G$218,CD24,0)+IF($G$26=$G$218,CD26,0)+IF($G$28=$G$218,CD28,0)+IF($G$30=$G$218,CD30,0)+IF($G$32=$G$218,CD32,0)+IF($G$34=$G$218,CD34,0)+IF($G$36=$G$218,CD36,0)+IF($G$38=$G$218,CD38,0)+IF($G$40=$G$218,CD40,0)+IF($G$42=$G$218,CD42,0)+IF($G$44=$G$218,CD44,0)+IF($G$46=$G$218,CD46,0)+IF($G$48=$G$218,CD48,0)+IF($G$50=$G$218,CD50,0)+IF($G$52=$G$218,CD52,0)+IF($G$54=$G$218,CD54,0)+IF($G$56=$G$218,CD56,0)+IF($G$58=$G$218,CD58,0)+IF($G$60=$G$218,CD60,0)+IF($G$62=$G$218,CD62,0)+IF($G$64=$G$218,CD64,0)+IF($G$66=$G$218,CD66,0)+IF($G$68=$G$218,CD68,0)+IF($G$70=$G$218,CD70,0)+IF($G$72=$G$218,CD72,0)+IF($G$74=$G$218,CD74,0)+IF($G$76=$G$218,CD76,0)+IF($G$78=$G$218,CD78,0)+IF($G$80=$G$218,CD80,0)+IF($G$82=$G$218,CD82,0)+IF($G$84=$G$218,CD84,0)+IF($G$86=$G$218,CD86,0)+IF($G$88=$G$218,CD88,0)+IF($G$90=$G$218,CD90,0)+IF($G$92=$G$218,CD92,0)+IF($G$94=$G$218,CD94,0)+IF($G$96=$G$218,CD96,0)+IF($G$98=$G$218,CD98,0)+IF($G$100=$G$218,CD100,0)+IF($G$102=$G$218,CD102,0)+IF($G$104=$G$218,CD104,0)+IF($G$106=$G$218,CD106,0)+IF($G$108=$G$218,CD108,0)+IF($G$110=$G$218,CD110,0)+IF($G$112=$G$218,CD112,0)+IF($G$114=$G$218,CD114,0)+IF($G$116=$G$218,CD116,0)+IF($G$118=$G$218,CD118,0)+IF($G$120=$G$218,CD120,0)+IF($G$122=$G$218,CD122,0)+IF($G$124=$G$218,CD124,0)+IF($G$126=$G$218,CD126,0)+IF($G$128=$G$218,CD128,0)+IF($G$130=$G$218,CD130,0)+IF($G$132=$G$218,CD132,0)+IF($G$134=$G$218,CD134,0)+IF($G$136=$G$218,CD136,0)+IF($G$138=$G$218,CD138,0)+IF($G$140=$G$218,CD140,0)+IF($G$142=$G$218,CD142,0)+IF($G$144=$G$218,CD144,0)+IF($G$146=$G$218,CD146,0)+IF($G$148=$G$218,CD148,0)+IF($G$150=$G$218,CD150,0)+IF($G$152=$G$218,CD152,0)+IF($G$154=$G$218,CD154,0)+IF($G$156=$G$218,CD156,0)+IF($G$158=$G$218,CD158,0)+IF($G$160=$G$218,CD160,0)+IF($G$162=$G$218,CD162,0)+IF($G$164=$G$218,CD164,0)+IF($G$166=$G$218,CD166,0)+IF($G$168=$G$218,CD168,0)+IF($G$170=$G$218,CD170,0)+IF($G$172=$G$218,CD172,0)+IF($G$174=$G$218,CD174,0)+IF($G$176=$G$218,CD176,0)+IF($G$178=$G$218,CD178,0)+IF($G$180=$G$218,CD180,0)+IF($G$182=$G$218,CD182,0)+IF($G$184=$G$218,CD184,0)+IF($G$186=$G$218,CD186,0)+IF($G$188=$G$218,CD188,0)+IF($G$190=$G$218,CD190,0)+IF($G$192=$G$218,CD192,0)</f>
        <v>0</v>
      </c>
      <c r="CE218" s="128">
        <f>+CE195</f>
        <v>0</v>
      </c>
      <c r="CF218" s="17"/>
      <c r="CG218" s="18"/>
      <c r="CH218" s="18"/>
    </row>
    <row r="219" spans="1:86" ht="16.149999999999999" hidden="1" customHeight="1" outlineLevel="1" thickBot="1" x14ac:dyDescent="0.35">
      <c r="A219" s="67"/>
      <c r="B219" s="509"/>
      <c r="C219" s="476"/>
      <c r="D219" s="477"/>
      <c r="E219" s="477"/>
      <c r="F219" s="478"/>
      <c r="G219" s="480"/>
      <c r="H219" s="99">
        <f>IF(G11=$G$218,H11,0)+IF(G13=$G$218,H13,0)+IF(G15=$G$218,H15,0)+IF(G17=$G$218,H17,0)+IF(G19=$G$218,H19,0)+IF(G21=$G$218,H21,0)+IF(G23=$G$218,H23,0)+IF(G25=$G$218,H25,0)+IF(G27=$G$218,H27,0)+IF(G29=$G$218,H29,0)+IF(G31=$G$218,H31,0)+IF(G33=$G$218,H33,0)+IF(G35=$G$218,H35,0)+IF(G37=$G$218,H37,0)+IF(G39=$G$218,H39,0)+IF(G41=$G$218,H41,0)+IF(G43=$G$218,H43,0)+IF(G45=$G$218,H45,0)+IF(G47=$G$218,H47,0)+IF(G49=$G$218,H49,0)+IF(G51=$G$218,H51,0)+IF(G53=$G$218,H53,0)+IF(G55=$G$218,H55,0)+IF(G57=$G$218,H57,0)+IF(G59=$G$218,H59,0)+IF(G61=$G$218,H61,0)+IF(G63=$G$218,H63,0)+IF(G65=$G$218,H65,0)+IF(G67=$G$218,H67,0)+IF(G69=$G$218,H69,0)+IF(G71=$G$218,H71,0)+IF(G73=$G$218,H73,0)+IF(G75=$G$218,H75,0)+IF(G77=$G$218,H77,0)+IF(G79=$G$218,H79,0)+IF(G81=$G$218,H81,0)+IF(G83=$G$218,H83,0)+IF(G85=$G$218,H85,0)+IF(G87=$G$218,H87,0)+IF(G89=$G$218,H89,0)+IF(G91=$G$218,H91,0)+IF(G93=$G$218,H93,0)+IF(G95=$G$218,H95,0)+IF(G97=$G$218,H97,0)+IF(G99=$G$218,H99,0)+IF(G101=$G$218,H101,0)+IF(G103=$G$218,H103,0)+IF(G105=$G$218,H105,0)+IF(G107=$G$218,H107,0)+IF(G109=$G$218,H109,0)+IF(G111=$G$218,H111,0)+IF(G113=$G$218,H113,0)+IF(G115=$G$218,H115,0)+IF(G117=$G$218,H117,0)+IF(G119=$G$218,H119,0)+IF(G121=$G$218,H121,0)+IF(G123=$G$218,H123,0)+IF(G125=$G$218,H125,0)+IF(G127=$G$218,H127,0)+IF(G129=$G$218,H129,0)+IF(G131=$G$218,H131,0)+IF(G133=$G$218,H133,0)+IF(G135=$G$218,H135,0)+IF(G137=$G$218,H137,0)+IF(G139=$G$218,H139,0)+IF(G141=$G$218,H141,0)+IF(G143=$G$218,H143,0)+IF(G145=$G$218,H145,0)+IF(G147=$G$218,H147,0)+IF(G149=$G$218,H149,0)+IF(G151=$G$218,H151,0)+IF(G153=$G$218,H153,0)+IF(G155=$G$218,H155,0)+IF(G157=$G$218,H157,0)+IF(G159=$G$218,H159,0)+IF(G161=$G$218,H161,0)+IF(G163=$G$218,H163,0)+IF(G165=$G$218,H165,0)+IF(G167=$G$218,H167,0)+IF(G169=$G$218,H169,0)+IF(G171=$G$218,H171,0)+IF(G173=$G$218,H173,0)+IF(G175=$G$218,H175,0)+IF(G177=$G$218,H177,0)+IF(G179=$G$218,H179,0)+IF(G181=$G$218,H181,0)+IF(G183=$G$218,H183,0)+IF(G185=$G$218,H185,0)+IF(G187=$G$218,H187,0)+IF(G189=$G$218,H189,0)+IF(G191=$G$218,H191,0)+IF(G193=$G$218,H193,0)</f>
        <v>0</v>
      </c>
      <c r="I219" s="101">
        <f>+I196</f>
        <v>0</v>
      </c>
      <c r="J219" s="478"/>
      <c r="K219" s="221"/>
      <c r="L219" s="53"/>
      <c r="M219" s="53"/>
      <c r="N219" s="511"/>
      <c r="O219" s="235">
        <f t="shared" si="117"/>
        <v>0</v>
      </c>
      <c r="P219" s="107">
        <f>IF($G$11=$G$218,P11,0)+IF($G$13=$G$218,P13,0)+IF($G$15=$G$218,P15,0)+IF($G$17=$G$218,P17,0)+IF($G$19=$G$218,P19,0)+IF($G$21=$G$218,P21,0)+IF($G$23=$G$218,P23,0)+IF($G$25=$G$218,P25,0)+IF($G$27=$G$218,P27,0)+IF($G$29=$G$218,P29,0)+IF($G$31=$G$218,P31,0)+IF($G$33=$G$218,P33,0)+IF($G$35=$G$218,P35,0)+IF($G$37=$G$218,P37,0)+IF($G$39=$G$218,P39,0)+IF($G$41=$G$218,P41,0)+IF($G$43=$G$218,P43,0)+IF($G$45=$G$218,P45,0)+IF($G$47=$G$218,P47,0)+IF($G$49=$G$218,P49,0)+IF($G$51=$G$218,P51,0)+IF($G$53=$G$218,P53,0)+IF($G$55=$G$218,P55,0)+IF($G$57=$G$218,P57,0)+IF($G$59=$G$218,P59,0)+IF($G$61=$G$218,P61,0)+IF($G$63=$G$218,P63,0)+IF($G$65=$G$218,P65,0)+IF($G$67=$G$218,P67,0)+IF($G$69=$G$218,P69,0)+IF($G$71=$G$218,P71,0)+IF($G$73=$G$218,P73,0)+IF($G$75=$G$218,P75,0)+IF($G$77=$G$218,P77,0)+IF($G$79=$G$218,P79,0)+IF($G$81=$G$218,P81,0)+IF($G$83=$G$218,P83,0)+IF($G$85=$G$218,P85,0)+IF($G$87=$G$218,P87,0)+IF($G$89=$G$218,P89,0)+IF($G$91=$G$218,P91,0)+IF($G$93=$G$218,P93,0)+IF($G$95=$G$218,P95,0)+IF($G$97=$G$218,P97,0)+IF($G$99=$G$218,P99,0)+IF($G$101=$G$218,P101,0)+IF($G$103=$G$218,P103,0)+IF($G$105=$G$218,P105,0)+IF($G$107=$G$218,P107,0)+IF($G$109=$G$218,P109,0)+IF($G$111=$G$218,P111,0)+IF($G$113=$G$218,P113,0)+IF($G$115=$G$218,P115,0)+IF($G$117=$G$218,P117,0)+IF($G$119=$G$218,P119,0)+IF($G$121=$G$218,P121,0)+IF($G$123=$G$218,P123,0)+IF($G$125=$G$218,P125,0)+IF($G$127=$G$218,P127,0)+IF($G$129=$G$218,P129,0)+IF($G$131=$G$218,P131,0)+IF($G$133=$G$218,P133,0)+IF($G$135=$G$218,P135,0)+IF($G$137=$G$218,P137,0)+IF($G$139=$G$218,P139,0)+IF($G$141=$G$218,P141,0)+IF($G$143=$G$218,P143,0)+IF($G$145=$G$218,P145,0)+IF($G$147=$G$218,P147,0)+IF($G$149=$G$218,P149,0)+IF($G$151=$G$218,P151,0)+IF($G$153=$G$218,P153,0)+IF($G$155=$G$218,P155,0)+IF($G$157=$G$218,P157,0)+IF($G$159=$G$218,P159,0)+IF($G$161=$G$218,P161,0)+IF($G$163=$G$218,P163,0)+IF($G$165=$G$218,P165,0)+IF($G$167=$G$218,P167,0)+IF($G$169=$G$218,P169,0)+IF($G$171=$G$218,P171,0)+IF($G$173=$G$218,P173,0)+IF($G$175=$G$218,P175,0)+IF($G$177=$G$218,P177,0)+IF($G$179=$G$218,P179,0)+IF($G$181=$G$218,P181,0)+IF($G$183=$G$218,P183,0)+IF($G$185=$G$218,P185,0)+IF($G$187=$G$218,P187,0)+IF($G$189=$G$218,P189,0)+IF($G$191=$G$218,P191,0)+IF($G$193=$G$218,P193,0)</f>
        <v>0</v>
      </c>
      <c r="Q219" s="129">
        <f>+Q196</f>
        <v>0</v>
      </c>
      <c r="R219" s="130">
        <f t="shared" si="118"/>
        <v>0</v>
      </c>
      <c r="S219" s="131"/>
      <c r="T219" s="131"/>
      <c r="U219" s="131"/>
      <c r="V219" s="107">
        <f>IF($G$11=$G$218,V11,0)+IF($G$13=$G$218,V13,0)+IF($G$15=$G$218,V15,0)+IF($G$17=$G$218,V17,0)+IF($G$19=$G$218,V19,0)+IF($G$21=$G$218,V21,0)+IF($G$23=$G$218,V23,0)+IF($G$25=$G$218,V25,0)+IF($G$27=$G$218,V27,0)+IF($G$29=$G$218,V29,0)+IF($G$31=$G$218,V31,0)+IF($G$33=$G$218,V33,0)+IF($G$35=$G$218,V35,0)+IF($G$37=$G$218,V37,0)+IF($G$39=$G$218,V39,0)+IF($G$41=$G$218,V41,0)+IF($G$43=$G$218,V43,0)+IF($G$45=$G$218,V45,0)+IF($G$47=$G$218,V47,0)+IF($G$49=$G$218,V49,0)+IF($G$51=$G$218,V51,0)+IF($G$53=$G$218,V53,0)+IF($G$55=$G$218,V55,0)+IF($G$57=$G$218,V57,0)+IF($G$59=$G$218,V59,0)+IF($G$61=$G$218,V61,0)+IF($G$63=$G$218,V63,0)+IF($G$65=$G$218,V65,0)+IF($G$67=$G$218,V67,0)+IF($G$69=$G$218,V69,0)+IF($G$71=$G$218,V71,0)+IF($G$73=$G$218,V73,0)+IF($G$75=$G$218,V75,0)+IF($G$77=$G$218,V77,0)+IF($G$79=$G$218,V79,0)+IF($G$81=$G$218,V81,0)+IF($G$83=$G$218,V83,0)+IF($G$85=$G$218,V85,0)+IF($G$87=$G$218,V87,0)+IF($G$89=$G$218,V89,0)+IF($G$91=$G$218,V91,0)+IF($G$93=$G$218,V93,0)+IF($G$95=$G$218,V95,0)+IF($G$97=$G$218,V97,0)+IF($G$99=$G$218,V99,0)+IF($G$101=$G$218,V101,0)+IF($G$103=$G$218,V103,0)+IF($G$105=$G$218,V105,0)+IF($G$107=$G$218,V107,0)+IF($G$109=$G$218,V109,0)+IF($G$111=$G$218,V111,0)+IF($G$113=$G$218,V113,0)+IF($G$115=$G$218,V115,0)+IF($G$117=$G$218,V117,0)+IF($G$119=$G$218,V119,0)+IF($G$121=$G$218,V121,0)+IF($G$123=$G$218,V123,0)+IF($G$125=$G$218,V125,0)+IF($G$127=$G$218,V127,0)+IF($G$129=$G$218,V129,0)+IF($G$131=$G$218,V131,0)+IF($G$133=$G$218,V133,0)+IF($G$135=$G$218,V135,0)+IF($G$137=$G$218,V137,0)+IF($G$139=$G$218,V139,0)+IF($G$141=$G$218,V141,0)+IF($G$143=$G$218,V143,0)+IF($G$145=$G$218,V145,0)+IF($G$147=$G$218,V147,0)+IF($G$149=$G$218,V149,0)+IF($G$151=$G$218,V151,0)+IF($G$153=$G$218,V153,0)+IF($G$155=$G$218,V155,0)+IF($G$157=$G$218,V157,0)+IF($G$159=$G$218,V159,0)+IF($G$161=$G$218,V161,0)+IF($G$163=$G$218,V163,0)+IF($G$165=$G$218,V165,0)+IF($G$167=$G$218,V167,0)+IF($G$169=$G$218,V169,0)+IF($G$171=$G$218,V171,0)+IF($G$173=$G$218,V173,0)+IF($G$175=$G$218,V175,0)+IF($G$177=$G$218,V177,0)+IF($G$179=$G$218,V179,0)+IF($G$181=$G$218,V181,0)+IF($G$183=$G$218,V183,0)+IF($G$185=$G$218,V185,0)+IF($G$187=$G$218,V187,0)+IF($G$189=$G$218,V189,0)+IF($G$191=$G$218,V191,0)+IF($G$193=$G$218,V193,0)</f>
        <v>0</v>
      </c>
      <c r="W219" s="129">
        <f>+W196</f>
        <v>0</v>
      </c>
      <c r="X219" s="131"/>
      <c r="Y219" s="131"/>
      <c r="Z219" s="131"/>
      <c r="AA219" s="131"/>
      <c r="AB219" s="107">
        <f>IF($G$11=$G$218,AB11,0)+IF($G$13=$G$218,AB13,0)+IF($G$15=$G$218,AB15,0)+IF($G$17=$G$218,AB17,0)+IF($G$19=$G$218,AB19,0)+IF($G$21=$G$218,AB21,0)+IF($G$23=$G$218,AB23,0)+IF($G$25=$G$218,AB25,0)+IF($G$27=$G$218,AB27,0)+IF($G$29=$G$218,AB29,0)+IF($G$31=$G$218,AB31,0)+IF($G$33=$G$218,AB33,0)+IF($G$35=$G$218,AB35,0)+IF($G$37=$G$218,AB37,0)+IF($G$39=$G$218,AB39,0)+IF($G$41=$G$218,AB41,0)+IF($G$43=$G$218,AB43,0)+IF($G$45=$G$218,AB45,0)+IF($G$47=$G$218,AB47,0)+IF($G$49=$G$218,AB49,0)+IF($G$51=$G$218,AB51,0)+IF($G$53=$G$218,AB53,0)+IF($G$55=$G$218,AB55,0)+IF($G$57=$G$218,AB57,0)+IF($G$59=$G$218,AB59,0)+IF($G$61=$G$218,AB61,0)+IF($G$63=$G$218,AB63,0)+IF($G$65=$G$218,AB65,0)+IF($G$67=$G$218,AB67,0)+IF($G$69=$G$218,AB69,0)+IF($G$71=$G$218,AB71,0)+IF($G$73=$G$218,AB73,0)+IF($G$75=$G$218,AB75,0)+IF($G$77=$G$218,AB77,0)+IF($G$79=$G$218,AB79,0)+IF($G$81=$G$218,AB81,0)+IF($G$83=$G$218,AB83,0)+IF($G$85=$G$218,AB85,0)+IF($G$87=$G$218,AB87,0)+IF($G$89=$G$218,AB89,0)+IF($G$91=$G$218,AB91,0)+IF($G$93=$G$218,AB93,0)+IF($G$95=$G$218,AB95,0)+IF($G$97=$G$218,AB97,0)+IF($G$99=$G$218,AB99,0)+IF($G$101=$G$218,AB101,0)+IF($G$103=$G$218,AB103,0)+IF($G$105=$G$218,AB105,0)+IF($G$107=$G$218,AB107,0)+IF($G$109=$G$218,AB109,0)+IF($G$111=$G$218,AB111,0)+IF($G$113=$G$218,AB113,0)+IF($G$115=$G$218,AB115,0)+IF($G$117=$G$218,AB117,0)+IF($G$119=$G$218,AB119,0)+IF($G$121=$G$218,AB121,0)+IF($G$123=$G$218,AB123,0)+IF($G$125=$G$218,AB125,0)+IF($G$127=$G$218,AB127,0)+IF($G$129=$G$218,AB129,0)+IF($G$131=$G$218,AB131,0)+IF($G$133=$G$218,AB133,0)+IF($G$135=$G$218,AB135,0)+IF($G$137=$G$218,AB137,0)+IF($G$139=$G$218,AB139,0)+IF($G$141=$G$218,AB141,0)+IF($G$143=$G$218,AB143,0)+IF($G$145=$G$218,AB145,0)+IF($G$147=$G$218,AB147,0)+IF($G$149=$G$218,AB149,0)+IF($G$151=$G$218,AB151,0)+IF($G$153=$G$218,AB153,0)+IF($G$155=$G$218,AB155,0)+IF($G$157=$G$218,AB157,0)+IF($G$159=$G$218,AB159,0)+IF($G$161=$G$218,AB161,0)+IF($G$163=$G$218,AB163,0)+IF($G$165=$G$218,AB165,0)+IF($G$167=$G$218,AB167,0)+IF($G$169=$G$218,AB169,0)+IF($G$171=$G$218,AB171,0)+IF($G$173=$G$218,AB173,0)+IF($G$175=$G$218,AB175,0)+IF($G$177=$G$218,AB177,0)+IF($G$179=$G$218,AB179,0)+IF($G$181=$G$218,AB181,0)+IF($G$183=$G$218,AB183,0)+IF($G$185=$G$218,AB185,0)+IF($G$187=$G$218,AB187,0)+IF($G$189=$G$218,AB189,0)+IF($G$191=$G$218,AB191,0)+IF($G$193=$G$218,AB193,0)</f>
        <v>0</v>
      </c>
      <c r="AC219" s="129">
        <f>+AC196</f>
        <v>0</v>
      </c>
      <c r="AD219" s="131"/>
      <c r="AE219" s="131"/>
      <c r="AF219" s="131"/>
      <c r="AG219" s="131"/>
      <c r="AH219" s="107">
        <f>IF($G$11=$G$218,AH11,0)+IF($G$13=$G$218,AH13,0)+IF($G$15=$G$218,AH15,0)+IF($G$17=$G$218,AH17,0)+IF($G$19=$G$218,AH19,0)+IF($G$21=$G$218,AH21,0)+IF($G$23=$G$218,AH23,0)+IF($G$25=$G$218,AH25,0)+IF($G$27=$G$218,AH27,0)+IF($G$29=$G$218,AH29,0)+IF($G$31=$G$218,AH31,0)+IF($G$33=$G$218,AH33,0)+IF($G$35=$G$218,AH35,0)+IF($G$37=$G$218,AH37,0)+IF($G$39=$G$218,AH39,0)+IF($G$41=$G$218,AH41,0)+IF($G$43=$G$218,AH43,0)+IF($G$45=$G$218,AH45,0)+IF($G$47=$G$218,AH47,0)+IF($G$49=$G$218,AH49,0)+IF($G$51=$G$218,AH51,0)+IF($G$53=$G$218,AH53,0)+IF($G$55=$G$218,AH55,0)+IF($G$57=$G$218,AH57,0)+IF($G$59=$G$218,AH59,0)+IF($G$61=$G$218,AH61,0)+IF($G$63=$G$218,AH63,0)+IF($G$65=$G$218,AH65,0)+IF($G$67=$G$218,AH67,0)+IF($G$69=$G$218,AH69,0)+IF($G$71=$G$218,AH71,0)+IF($G$73=$G$218,AH73,0)+IF($G$75=$G$218,AH75,0)+IF($G$77=$G$218,AH77,0)+IF($G$79=$G$218,AH79,0)+IF($G$81=$G$218,AH81,0)+IF($G$83=$G$218,AH83,0)+IF($G$85=$G$218,AH85,0)+IF($G$87=$G$218,AH87,0)+IF($G$89=$G$218,AH89,0)+IF($G$91=$G$218,AH91,0)+IF($G$93=$G$218,AH93,0)+IF($G$95=$G$218,AH95,0)+IF($G$97=$G$218,AH97,0)+IF($G$99=$G$218,AH99,0)+IF($G$101=$G$218,AH101,0)+IF($G$103=$G$218,AH103,0)+IF($G$105=$G$218,AH105,0)+IF($G$107=$G$218,AH107,0)+IF($G$109=$G$218,AH109,0)+IF($G$111=$G$218,AH111,0)+IF($G$113=$G$218,AH113,0)+IF($G$115=$G$218,AH115,0)+IF($G$117=$G$218,AH117,0)+IF($G$119=$G$218,AH119,0)+IF($G$121=$G$218,AH121,0)+IF($G$123=$G$218,AH123,0)+IF($G$125=$G$218,AH125,0)+IF($G$127=$G$218,AH127,0)+IF($G$129=$G$218,AH129,0)+IF($G$131=$G$218,AH131,0)+IF($G$133=$G$218,AH133,0)+IF($G$135=$G$218,AH135,0)+IF($G$137=$G$218,AH137,0)+IF($G$139=$G$218,AH139,0)+IF($G$141=$G$218,AH141,0)+IF($G$143=$G$218,AH143,0)+IF($G$145=$G$218,AH145,0)+IF($G$147=$G$218,AH147,0)+IF($G$149=$G$218,AH149,0)+IF($G$151=$G$218,AH151,0)+IF($G$153=$G$218,AH153,0)+IF($G$155=$G$218,AH155,0)+IF($G$157=$G$218,AH157,0)+IF($G$159=$G$218,AH159,0)+IF($G$161=$G$218,AH161,0)+IF($G$163=$G$218,AH163,0)+IF($G$165=$G$218,AH165,0)+IF($G$167=$G$218,AH167,0)+IF($G$169=$G$218,AH169,0)+IF($G$171=$G$218,AH171,0)+IF($G$173=$G$218,AH173,0)+IF($G$175=$G$218,AH175,0)+IF($G$177=$G$218,AH177,0)+IF($G$179=$G$218,AH179,0)+IF($G$181=$G$218,AH181,0)+IF($G$183=$G$218,AH183,0)+IF($G$185=$G$218,AH185,0)+IF($G$187=$G$218,AH187,0)+IF($G$189=$G$218,AH189,0)+IF($G$191=$G$218,AH191,0)+IF($G$193=$G$218,AH193,0)</f>
        <v>0</v>
      </c>
      <c r="AI219" s="129">
        <f>+AI196</f>
        <v>0</v>
      </c>
      <c r="AJ219" s="131"/>
      <c r="AK219" s="131"/>
      <c r="AL219" s="131"/>
      <c r="AM219" s="131"/>
      <c r="AN219" s="107">
        <f>IF($G$11=$G$218,AN11,0)+IF($G$13=$G$218,AN13,0)+IF($G$15=$G$218,AN15,0)+IF($G$17=$G$218,AN17,0)+IF($G$19=$G$218,AN19,0)+IF($G$21=$G$218,AN21,0)+IF($G$23=$G$218,AN23,0)+IF($G$25=$G$218,AN25,0)+IF($G$27=$G$218,AN27,0)+IF($G$29=$G$218,AN29,0)+IF($G$31=$G$218,AN31,0)+IF($G$33=$G$218,AN33,0)+IF($G$35=$G$218,AN35,0)+IF($G$37=$G$218,AN37,0)+IF($G$39=$G$218,AN39,0)+IF($G$41=$G$218,AN41,0)+IF($G$43=$G$218,AN43,0)+IF($G$45=$G$218,AN45,0)+IF($G$47=$G$218,AN47,0)+IF($G$49=$G$218,AN49,0)+IF($G$51=$G$218,AN51,0)+IF($G$53=$G$218,AN53,0)+IF($G$55=$G$218,AN55,0)+IF($G$57=$G$218,AN57,0)+IF($G$59=$G$218,AN59,0)+IF($G$61=$G$218,AN61,0)+IF($G$63=$G$218,AN63,0)+IF($G$65=$G$218,AN65,0)+IF($G$67=$G$218,AN67,0)+IF($G$69=$G$218,AN69,0)+IF($G$71=$G$218,AN71,0)+IF($G$73=$G$218,AN73,0)+IF($G$75=$G$218,AN75,0)+IF($G$77=$G$218,AN77,0)+IF($G$79=$G$218,AN79,0)+IF($G$81=$G$218,AN81,0)+IF($G$83=$G$218,AN83,0)+IF($G$85=$G$218,AN85,0)+IF($G$87=$G$218,AN87,0)+IF($G$89=$G$218,AN89,0)+IF($G$91=$G$218,AN91,0)+IF($G$93=$G$218,AN93,0)+IF($G$95=$G$218,AN95,0)+IF($G$97=$G$218,AN97,0)+IF($G$99=$G$218,AN99,0)+IF($G$101=$G$218,AN101,0)+IF($G$103=$G$218,AN103,0)+IF($G$105=$G$218,AN105,0)+IF($G$107=$G$218,AN107,0)+IF($G$109=$G$218,AN109,0)+IF($G$111=$G$218,AN111,0)+IF($G$113=$G$218,AN113,0)+IF($G$115=$G$218,AN115,0)+IF($G$117=$G$218,AN117,0)+IF($G$119=$G$218,AN119,0)+IF($G$121=$G$218,AN121,0)+IF($G$123=$G$218,AN123,0)+IF($G$125=$G$218,AN125,0)+IF($G$127=$G$218,AN127,0)+IF($G$129=$G$218,AN129,0)+IF($G$131=$G$218,AN131,0)+IF($G$133=$G$218,AN133,0)+IF($G$135=$G$218,AN135,0)+IF($G$137=$G$218,AN137,0)+IF($G$139=$G$218,AN139,0)+IF($G$141=$G$218,AN141,0)+IF($G$143=$G$218,AN143,0)+IF($G$145=$G$218,AN145,0)+IF($G$147=$G$218,AN147,0)+IF($G$149=$G$218,AN149,0)+IF($G$151=$G$218,AN151,0)+IF($G$153=$G$218,AN153,0)+IF($G$155=$G$218,AN155,0)+IF($G$157=$G$218,AN157,0)+IF($G$159=$G$218,AN159,0)+IF($G$161=$G$218,AN161,0)+IF($G$163=$G$218,AN163,0)+IF($G$165=$G$218,AN165,0)+IF($G$167=$G$218,AN167,0)+IF($G$169=$G$218,AN169,0)+IF($G$171=$G$218,AN171,0)+IF($G$173=$G$218,AN173,0)+IF($G$175=$G$218,AN175,0)+IF($G$177=$G$218,AN177,0)+IF($G$179=$G$218,AN179,0)+IF($G$181=$G$218,AN181,0)+IF($G$183=$G$218,AN183,0)+IF($G$185=$G$218,AN185,0)+IF($G$187=$G$218,AN187,0)+IF($G$189=$G$218,AN189,0)+IF($G$191=$G$218,AN191,0)+IF($G$193=$G$218,AN193,0)</f>
        <v>0</v>
      </c>
      <c r="AO219" s="129">
        <f>+AO196</f>
        <v>0</v>
      </c>
      <c r="AP219" s="131"/>
      <c r="AQ219" s="131"/>
      <c r="AR219" s="131"/>
      <c r="AS219" s="131"/>
      <c r="AT219" s="107">
        <f>IF($G$11=$G$218,AT11,0)+IF($G$13=$G$218,AT13,0)+IF($G$15=$G$218,AT15,0)+IF($G$17=$G$218,AT17,0)+IF($G$19=$G$218,AT19,0)+IF($G$21=$G$218,AT21,0)+IF($G$23=$G$218,AT23,0)+IF($G$25=$G$218,AT25,0)+IF($G$27=$G$218,AT27,0)+IF($G$29=$G$218,AT29,0)+IF($G$31=$G$218,AT31,0)+IF($G$33=$G$218,AT33,0)+IF($G$35=$G$218,AT35,0)+IF($G$37=$G$218,AT37,0)+IF($G$39=$G$218,AT39,0)+IF($G$41=$G$218,AT41,0)+IF($G$43=$G$218,AT43,0)+IF($G$45=$G$218,AT45,0)+IF($G$47=$G$218,AT47,0)+IF($G$49=$G$218,AT49,0)+IF($G$51=$G$218,AT51,0)+IF($G$53=$G$218,AT53,0)+IF($G$55=$G$218,AT55,0)+IF($G$57=$G$218,AT57,0)+IF($G$59=$G$218,AT59,0)+IF($G$61=$G$218,AT61,0)+IF($G$63=$G$218,AT63,0)+IF($G$65=$G$218,AT65,0)+IF($G$67=$G$218,AT67,0)+IF($G$69=$G$218,AT69,0)+IF($G$71=$G$218,AT71,0)+IF($G$73=$G$218,AT73,0)+IF($G$75=$G$218,AT75,0)+IF($G$77=$G$218,AT77,0)+IF($G$79=$G$218,AT79,0)+IF($G$81=$G$218,AT81,0)+IF($G$83=$G$218,AT83,0)+IF($G$85=$G$218,AT85,0)+IF($G$87=$G$218,AT87,0)+IF($G$89=$G$218,AT89,0)+IF($G$91=$G$218,AT91,0)+IF($G$93=$G$218,AT93,0)+IF($G$95=$G$218,AT95,0)+IF($G$97=$G$218,AT97,0)+IF($G$99=$G$218,AT99,0)+IF($G$101=$G$218,AT101,0)+IF($G$103=$G$218,AT103,0)+IF($G$105=$G$218,AT105,0)+IF($G$107=$G$218,AT107,0)+IF($G$109=$G$218,AT109,0)+IF($G$111=$G$218,AT111,0)+IF($G$113=$G$218,AT113,0)+IF($G$115=$G$218,AT115,0)+IF($G$117=$G$218,AT117,0)+IF($G$119=$G$218,AT119,0)+IF($G$121=$G$218,AT121,0)+IF($G$123=$G$218,AT123,0)+IF($G$125=$G$218,AT125,0)+IF($G$127=$G$218,AT127,0)+IF($G$129=$G$218,AT129,0)+IF($G$131=$G$218,AT131,0)+IF($G$133=$G$218,AT133,0)+IF($G$135=$G$218,AT135,0)+IF($G$137=$G$218,AT137,0)+IF($G$139=$G$218,AT139,0)+IF($G$141=$G$218,AT141,0)+IF($G$143=$G$218,AT143,0)+IF($G$145=$G$218,AT145,0)+IF($G$147=$G$218,AT147,0)+IF($G$149=$G$218,AT149,0)+IF($G$151=$G$218,AT151,0)+IF($G$153=$G$218,AT153,0)+IF($G$155=$G$218,AT155,0)+IF($G$157=$G$218,AT157,0)+IF($G$159=$G$218,AT159,0)+IF($G$161=$G$218,AT161,0)+IF($G$163=$G$218,AT163,0)+IF($G$165=$G$218,AT165,0)+IF($G$167=$G$218,AT167,0)+IF($G$169=$G$218,AT169,0)+IF($G$171=$G$218,AT171,0)+IF($G$173=$G$218,AT173,0)+IF($G$175=$G$218,AT175,0)+IF($G$177=$G$218,AT177,0)+IF($G$179=$G$218,AT179,0)+IF($G$181=$G$218,AT181,0)+IF($G$183=$G$218,AT183,0)+IF($G$185=$G$218,AT185,0)+IF($G$187=$G$218,AT187,0)+IF($G$189=$G$218,AT189,0)+IF($G$191=$G$218,AT191,0)+IF($G$193=$G$218,AT193,0)</f>
        <v>0</v>
      </c>
      <c r="AU219" s="129">
        <f>+AU196</f>
        <v>0</v>
      </c>
      <c r="AV219" s="131"/>
      <c r="AW219" s="131"/>
      <c r="AX219" s="131"/>
      <c r="AY219" s="131"/>
      <c r="AZ219" s="107">
        <f>IF($G$11=$G$218,AZ11,0)+IF($G$13=$G$218,AZ13,0)+IF($G$15=$G$218,AZ15,0)+IF($G$17=$G$218,AZ17,0)+IF($G$19=$G$218,AZ19,0)+IF($G$21=$G$218,AZ21,0)+IF($G$23=$G$218,AZ23,0)+IF($G$25=$G$218,AZ25,0)+IF($G$27=$G$218,AZ27,0)+IF($G$29=$G$218,AZ29,0)+IF($G$31=$G$218,AZ31,0)+IF($G$33=$G$218,AZ33,0)+IF($G$35=$G$218,AZ35,0)+IF($G$37=$G$218,AZ37,0)+IF($G$39=$G$218,AZ39,0)+IF($G$41=$G$218,AZ41,0)+IF($G$43=$G$218,AZ43,0)+IF($G$45=$G$218,AZ45,0)+IF($G$47=$G$218,AZ47,0)+IF($G$49=$G$218,AZ49,0)+IF($G$51=$G$218,AZ51,0)+IF($G$53=$G$218,AZ53,0)+IF($G$55=$G$218,AZ55,0)+IF($G$57=$G$218,AZ57,0)+IF($G$59=$G$218,AZ59,0)+IF($G$61=$G$218,AZ61,0)+IF($G$63=$G$218,AZ63,0)+IF($G$65=$G$218,AZ65,0)+IF($G$67=$G$218,AZ67,0)+IF($G$69=$G$218,AZ69,0)+IF($G$71=$G$218,AZ71,0)+IF($G$73=$G$218,AZ73,0)+IF($G$75=$G$218,AZ75,0)+IF($G$77=$G$218,AZ77,0)+IF($G$79=$G$218,AZ79,0)+IF($G$81=$G$218,AZ81,0)+IF($G$83=$G$218,AZ83,0)+IF($G$85=$G$218,AZ85,0)+IF($G$87=$G$218,AZ87,0)+IF($G$89=$G$218,AZ89,0)+IF($G$91=$G$218,AZ91,0)+IF($G$93=$G$218,AZ93,0)+IF($G$95=$G$218,AZ95,0)+IF($G$97=$G$218,AZ97,0)+IF($G$99=$G$218,AZ99,0)+IF($G$101=$G$218,AZ101,0)+IF($G$103=$G$218,AZ103,0)+IF($G$105=$G$218,AZ105,0)+IF($G$107=$G$218,AZ107,0)+IF($G$109=$G$218,AZ109,0)+IF($G$111=$G$218,AZ111,0)+IF($G$113=$G$218,AZ113,0)+IF($G$115=$G$218,AZ115,0)+IF($G$117=$G$218,AZ117,0)+IF($G$119=$G$218,AZ119,0)+IF($G$121=$G$218,AZ121,0)+IF($G$123=$G$218,AZ123,0)+IF($G$125=$G$218,AZ125,0)+IF($G$127=$G$218,AZ127,0)+IF($G$129=$G$218,AZ129,0)+IF($G$131=$G$218,AZ131,0)+IF($G$133=$G$218,AZ133,0)+IF($G$135=$G$218,AZ135,0)+IF($G$137=$G$218,AZ137,0)+IF($G$139=$G$218,AZ139,0)+IF($G$141=$G$218,AZ141,0)+IF($G$143=$G$218,AZ143,0)+IF($G$145=$G$218,AZ145,0)+IF($G$147=$G$218,AZ147,0)+IF($G$149=$G$218,AZ149,0)+IF($G$151=$G$218,AZ151,0)+IF($G$153=$G$218,AZ153,0)+IF($G$155=$G$218,AZ155,0)+IF($G$157=$G$218,AZ157,0)+IF($G$159=$G$218,AZ159,0)+IF($G$161=$G$218,AZ161,0)+IF($G$163=$G$218,AZ163,0)+IF($G$165=$G$218,AZ165,0)+IF($G$167=$G$218,AZ167,0)+IF($G$169=$G$218,AZ169,0)+IF($G$171=$G$218,AZ171,0)+IF($G$173=$G$218,AZ173,0)+IF($G$175=$G$218,AZ175,0)+IF($G$177=$G$218,AZ177,0)+IF($G$179=$G$218,AZ179,0)+IF($G$181=$G$218,AZ181,0)+IF($G$183=$G$218,AZ183,0)+IF($G$185=$G$218,AZ185,0)+IF($G$187=$G$218,AZ187,0)+IF($G$189=$G$218,AZ189,0)+IF($G$191=$G$218,AZ191,0)+IF($G$193=$G$218,AZ193,0)</f>
        <v>0</v>
      </c>
      <c r="BA219" s="129">
        <f>+BA196</f>
        <v>0</v>
      </c>
      <c r="BB219" s="131"/>
      <c r="BC219" s="131"/>
      <c r="BD219" s="131"/>
      <c r="BE219" s="131"/>
      <c r="BF219" s="107">
        <f>IF($G$11=$G$218,BF11,0)+IF($G$13=$G$218,BF13,0)+IF($G$15=$G$218,BF15,0)+IF($G$17=$G$218,BF17,0)+IF($G$19=$G$218,BF19,0)+IF($G$21=$G$218,BF21,0)+IF($G$23=$G$218,BF23,0)+IF($G$25=$G$218,BF25,0)+IF($G$27=$G$218,BF27,0)+IF($G$29=$G$218,BF29,0)+IF($G$31=$G$218,BF31,0)+IF($G$33=$G$218,BF33,0)+IF($G$35=$G$218,BF35,0)+IF($G$37=$G$218,BF37,0)+IF($G$39=$G$218,BF39,0)+IF($G$41=$G$218,BF41,0)+IF($G$43=$G$218,BF43,0)+IF($G$45=$G$218,BF45,0)+IF($G$47=$G$218,BF47,0)+IF($G$49=$G$218,BF49,0)+IF($G$51=$G$218,BF51,0)+IF($G$53=$G$218,BF53,0)+IF($G$55=$G$218,BF55,0)+IF($G$57=$G$218,BF57,0)+IF($G$59=$G$218,BF59,0)+IF($G$61=$G$218,BF61,0)+IF($G$63=$G$218,BF63,0)+IF($G$65=$G$218,BF65,0)+IF($G$67=$G$218,BF67,0)+IF($G$69=$G$218,BF69,0)+IF($G$71=$G$218,BF71,0)+IF($G$73=$G$218,BF73,0)+IF($G$75=$G$218,BF75,0)+IF($G$77=$G$218,BF77,0)+IF($G$79=$G$218,BF79,0)+IF($G$81=$G$218,BF81,0)+IF($G$83=$G$218,BF83,0)+IF($G$85=$G$218,BF85,0)+IF($G$87=$G$218,BF87,0)+IF($G$89=$G$218,BF89,0)+IF($G$91=$G$218,BF91,0)+IF($G$93=$G$218,BF93,0)+IF($G$95=$G$218,BF95,0)+IF($G$97=$G$218,BF97,0)+IF($G$99=$G$218,BF99,0)+IF($G$101=$G$218,BF101,0)+IF($G$103=$G$218,BF103,0)+IF($G$105=$G$218,BF105,0)+IF($G$107=$G$218,BF107,0)+IF($G$109=$G$218,BF109,0)+IF($G$111=$G$218,BF111,0)+IF($G$113=$G$218,BF113,0)+IF($G$115=$G$218,BF115,0)+IF($G$117=$G$218,BF117,0)+IF($G$119=$G$218,BF119,0)+IF($G$121=$G$218,BF121,0)+IF($G$123=$G$218,BF123,0)+IF($G$125=$G$218,BF125,0)+IF($G$127=$G$218,BF127,0)+IF($G$129=$G$218,BF129,0)+IF($G$131=$G$218,BF131,0)+IF($G$133=$G$218,BF133,0)+IF($G$135=$G$218,BF135,0)+IF($G$137=$G$218,BF137,0)+IF($G$139=$G$218,BF139,0)+IF($G$141=$G$218,BF141,0)+IF($G$143=$G$218,BF143,0)+IF($G$145=$G$218,BF145,0)+IF($G$147=$G$218,BF147,0)+IF($G$149=$G$218,BF149,0)+IF($G$151=$G$218,BF151,0)+IF($G$153=$G$218,BF153,0)+IF($G$155=$G$218,BF155,0)+IF($G$157=$G$218,BF157,0)+IF($G$159=$G$218,BF159,0)+IF($G$161=$G$218,BF161,0)+IF($G$163=$G$218,BF163,0)+IF($G$165=$G$218,BF165,0)+IF($G$167=$G$218,BF167,0)+IF($G$169=$G$218,BF169,0)+IF($G$171=$G$218,BF171,0)+IF($G$173=$G$218,BF173,0)+IF($G$175=$G$218,BF175,0)+IF($G$177=$G$218,BF177,0)+IF($G$179=$G$218,BF179,0)+IF($G$181=$G$218,BF181,0)+IF($G$183=$G$218,BF183,0)+IF($G$185=$G$218,BF185,0)+IF($G$187=$G$218,BF187,0)+IF($G$189=$G$218,BF189,0)+IF($G$191=$G$218,BF191,0)+IF($G$193=$G$218,BF193,0)</f>
        <v>0</v>
      </c>
      <c r="BG219" s="129">
        <f>+BG196</f>
        <v>0</v>
      </c>
      <c r="BH219" s="131"/>
      <c r="BI219" s="131"/>
      <c r="BJ219" s="131"/>
      <c r="BK219" s="131"/>
      <c r="BL219" s="107">
        <f>IF($G$11=$G$218,BL11,0)+IF($G$13=$G$218,BL13,0)+IF($G$15=$G$218,BL15,0)+IF($G$17=$G$218,BL17,0)+IF($G$19=$G$218,BL19,0)+IF($G$21=$G$218,BL21,0)+IF($G$23=$G$218,BL23,0)+IF($G$25=$G$218,BL25,0)+IF($G$27=$G$218,BL27,0)+IF($G$29=$G$218,BL29,0)+IF($G$31=$G$218,BL31,0)+IF($G$33=$G$218,BL33,0)+IF($G$35=$G$218,BL35,0)+IF($G$37=$G$218,BL37,0)+IF($G$39=$G$218,BL39,0)+IF($G$41=$G$218,BL41,0)+IF($G$43=$G$218,BL43,0)+IF($G$45=$G$218,BL45,0)+IF($G$47=$G$218,BL47,0)+IF($G$49=$G$218,BL49,0)+IF($G$51=$G$218,BL51,0)+IF($G$53=$G$218,BL53,0)+IF($G$55=$G$218,BL55,0)+IF($G$57=$G$218,BL57,0)+IF($G$59=$G$218,BL59,0)+IF($G$61=$G$218,BL61,0)+IF($G$63=$G$218,BL63,0)+IF($G$65=$G$218,BL65,0)+IF($G$67=$G$218,BL67,0)+IF($G$69=$G$218,BL69,0)+IF($G$71=$G$218,BL71,0)+IF($G$73=$G$218,BL73,0)+IF($G$75=$G$218,BL75,0)+IF($G$77=$G$218,BL77,0)+IF($G$79=$G$218,BL79,0)+IF($G$81=$G$218,BL81,0)+IF($G$83=$G$218,BL83,0)+IF($G$85=$G$218,BL85,0)+IF($G$87=$G$218,BL87,0)+IF($G$89=$G$218,BL89,0)+IF($G$91=$G$218,BL91,0)+IF($G$93=$G$218,BL93,0)+IF($G$95=$G$218,BL95,0)+IF($G$97=$G$218,BL97,0)+IF($G$99=$G$218,BL99,0)+IF($G$101=$G$218,BL101,0)+IF($G$103=$G$218,BL103,0)+IF($G$105=$G$218,BL105,0)+IF($G$107=$G$218,BL107,0)+IF($G$109=$G$218,BL109,0)+IF($G$111=$G$218,BL111,0)+IF($G$113=$G$218,BL113,0)+IF($G$115=$G$218,BL115,0)+IF($G$117=$G$218,BL117,0)+IF($G$119=$G$218,BL119,0)+IF($G$121=$G$218,BL121,0)+IF($G$123=$G$218,BL123,0)+IF($G$125=$G$218,BL125,0)+IF($G$127=$G$218,BL127,0)+IF($G$129=$G$218,BL129,0)+IF($G$131=$G$218,BL131,0)+IF($G$133=$G$218,BL133,0)+IF($G$135=$G$218,BL135,0)+IF($G$137=$G$218,BL137,0)+IF($G$139=$G$218,BL139,0)+IF($G$141=$G$218,BL141,0)+IF($G$143=$G$218,BL143,0)+IF($G$145=$G$218,BL145,0)+IF($G$147=$G$218,BL147,0)+IF($G$149=$G$218,BL149,0)+IF($G$151=$G$218,BL151,0)+IF($G$153=$G$218,BL153,0)+IF($G$155=$G$218,BL155,0)+IF($G$157=$G$218,BL157,0)+IF($G$159=$G$218,BL159,0)+IF($G$161=$G$218,BL161,0)+IF($G$163=$G$218,BL163,0)+IF($G$165=$G$218,BL165,0)+IF($G$167=$G$218,BL167,0)+IF($G$169=$G$218,BL169,0)+IF($G$171=$G$218,BL171,0)+IF($G$173=$G$218,BL173,0)+IF($G$175=$G$218,BL175,0)+IF($G$177=$G$218,BL177,0)+IF($G$179=$G$218,BL179,0)+IF($G$181=$G$218,BL181,0)+IF($G$183=$G$218,BL183,0)+IF($G$185=$G$218,BL185,0)+IF($G$187=$G$218,BL187,0)+IF($G$189=$G$218,BL189,0)+IF($G$191=$G$218,BL191,0)+IF($G$193=$G$218,BL193,0)</f>
        <v>0</v>
      </c>
      <c r="BM219" s="129">
        <f>+BM196</f>
        <v>0</v>
      </c>
      <c r="BN219" s="131"/>
      <c r="BO219" s="131"/>
      <c r="BP219" s="131"/>
      <c r="BQ219" s="131"/>
      <c r="BR219" s="107">
        <f>IF($G$11=$G$218,BR11,0)+IF($G$13=$G$218,BR13,0)+IF($G$15=$G$218,BR15,0)+IF($G$17=$G$218,BR17,0)+IF($G$19=$G$218,BR19,0)+IF($G$21=$G$218,BR21,0)+IF($G$23=$G$218,BR23,0)+IF($G$25=$G$218,BR25,0)+IF($G$27=$G$218,BR27,0)+IF($G$29=$G$218,BR29,0)+IF($G$31=$G$218,BR31,0)+IF($G$33=$G$218,BR33,0)+IF($G$35=$G$218,BR35,0)+IF($G$37=$G$218,BR37,0)+IF($G$39=$G$218,BR39,0)+IF($G$41=$G$218,BR41,0)+IF($G$43=$G$218,BR43,0)+IF($G$45=$G$218,BR45,0)+IF($G$47=$G$218,BR47,0)+IF($G$49=$G$218,BR49,0)+IF($G$51=$G$218,BR51,0)+IF($G$53=$G$218,BR53,0)+IF($G$55=$G$218,BR55,0)+IF($G$57=$G$218,BR57,0)+IF($G$59=$G$218,BR59,0)+IF($G$61=$G$218,BR61,0)+IF($G$63=$G$218,BR63,0)+IF($G$65=$G$218,BR65,0)+IF($G$67=$G$218,BR67,0)+IF($G$69=$G$218,BR69,0)+IF($G$71=$G$218,BR71,0)+IF($G$73=$G$218,BR73,0)+IF($G$75=$G$218,BR75,0)+IF($G$77=$G$218,BR77,0)+IF($G$79=$G$218,BR79,0)+IF($G$81=$G$218,BR81,0)+IF($G$83=$G$218,BR83,0)+IF($G$85=$G$218,BR85,0)+IF($G$87=$G$218,BR87,0)+IF($G$89=$G$218,BR89,0)+IF($G$91=$G$218,BR91,0)+IF($G$93=$G$218,BR93,0)+IF($G$95=$G$218,BR95,0)+IF($G$97=$G$218,BR97,0)+IF($G$99=$G$218,BR99,0)+IF($G$101=$G$218,BR101,0)+IF($G$103=$G$218,BR103,0)+IF($G$105=$G$218,BR105,0)+IF($G$107=$G$218,BR107,0)+IF($G$109=$G$218,BR109,0)+IF($G$111=$G$218,BR111,0)+IF($G$113=$G$218,BR113,0)+IF($G$115=$G$218,BR115,0)+IF($G$117=$G$218,BR117,0)+IF($G$119=$G$218,BR119,0)+IF($G$121=$G$218,BR121,0)+IF($G$123=$G$218,BR123,0)+IF($G$125=$G$218,BR125,0)+IF($G$127=$G$218,BR127,0)+IF($G$129=$G$218,BR129,0)+IF($G$131=$G$218,BR131,0)+IF($G$133=$G$218,BR133,0)+IF($G$135=$G$218,BR135,0)+IF($G$137=$G$218,BR137,0)+IF($G$139=$G$218,BR139,0)+IF($G$141=$G$218,BR141,0)+IF($G$143=$G$218,BR143,0)+IF($G$145=$G$218,BR145,0)+IF($G$147=$G$218,BR147,0)+IF($G$149=$G$218,BR149,0)+IF($G$151=$G$218,BR151,0)+IF($G$153=$G$218,BR153,0)+IF($G$155=$G$218,BR155,0)+IF($G$157=$G$218,BR157,0)+IF($G$159=$G$218,BR159,0)+IF($G$161=$G$218,BR161,0)+IF($G$163=$G$218,BR163,0)+IF($G$165=$G$218,BR165,0)+IF($G$167=$G$218,BR167,0)+IF($G$169=$G$218,BR169,0)+IF($G$171=$G$218,BR171,0)+IF($G$173=$G$218,BR173,0)+IF($G$175=$G$218,BR175,0)+IF($G$177=$G$218,BR177,0)+IF($G$179=$G$218,BR179,0)+IF($G$181=$G$218,BR181,0)+IF($G$183=$G$218,BR183,0)+IF($G$185=$G$218,BR185,0)+IF($G$187=$G$218,BR187,0)+IF($G$189=$G$218,BR189,0)+IF($G$191=$G$218,BR191,0)+IF($G$193=$G$218,BR193,0)</f>
        <v>0</v>
      </c>
      <c r="BS219" s="129">
        <f>+BS196</f>
        <v>0</v>
      </c>
      <c r="BT219" s="131"/>
      <c r="BU219" s="131"/>
      <c r="BV219" s="131"/>
      <c r="BW219" s="131"/>
      <c r="BX219" s="107">
        <f>IF($G$11=$G$218,BX11,0)+IF($G$13=$G$218,BX13,0)+IF($G$15=$G$218,BX15,0)+IF($G$17=$G$218,BX17,0)+IF($G$19=$G$218,BX19,0)+IF($G$21=$G$218,BX21,0)+IF($G$23=$G$218,BX23,0)+IF($G$25=$G$218,BX25,0)+IF($G$27=$G$218,BX27,0)+IF($G$29=$G$218,BX29,0)+IF($G$31=$G$218,BX31,0)+IF($G$33=$G$218,BX33,0)+IF($G$35=$G$218,BX35,0)+IF($G$37=$G$218,BX37,0)+IF($G$39=$G$218,BX39,0)+IF($G$41=$G$218,BX41,0)+IF($G$43=$G$218,BX43,0)+IF($G$45=$G$218,BX45,0)+IF($G$47=$G$218,BX47,0)+IF($G$49=$G$218,BX49,0)+IF($G$51=$G$218,BX51,0)+IF($G$53=$G$218,BX53,0)+IF($G$55=$G$218,BX55,0)+IF($G$57=$G$218,BX57,0)+IF($G$59=$G$218,BX59,0)+IF($G$61=$G$218,BX61,0)+IF($G$63=$G$218,BX63,0)+IF($G$65=$G$218,BX65,0)+IF($G$67=$G$218,BX67,0)+IF($G$69=$G$218,BX69,0)+IF($G$71=$G$218,BX71,0)+IF($G$73=$G$218,BX73,0)+IF($G$75=$G$218,BX75,0)+IF($G$77=$G$218,BX77,0)+IF($G$79=$G$218,BX79,0)+IF($G$81=$G$218,BX81,0)+IF($G$83=$G$218,BX83,0)+IF($G$85=$G$218,BX85,0)+IF($G$87=$G$218,BX87,0)+IF($G$89=$G$218,BX89,0)+IF($G$91=$G$218,BX91,0)+IF($G$93=$G$218,BX93,0)+IF($G$95=$G$218,BX95,0)+IF($G$97=$G$218,BX97,0)+IF($G$99=$G$218,BX99,0)+IF($G$101=$G$218,BX101,0)+IF($G$103=$G$218,BX103,0)+IF($G$105=$G$218,BX105,0)+IF($G$107=$G$218,BX107,0)+IF($G$109=$G$218,BX109,0)+IF($G$111=$G$218,BX111,0)+IF($G$113=$G$218,BX113,0)+IF($G$115=$G$218,BX115,0)+IF($G$117=$G$218,BX117,0)+IF($G$119=$G$218,BX119,0)+IF($G$121=$G$218,BX121,0)+IF($G$123=$G$218,BX123,0)+IF($G$125=$G$218,BX125,0)+IF($G$127=$G$218,BX127,0)+IF($G$129=$G$218,BX129,0)+IF($G$131=$G$218,BX131,0)+IF($G$133=$G$218,BX133,0)+IF($G$135=$G$218,BX135,0)+IF($G$137=$G$218,BX137,0)+IF($G$139=$G$218,BX139,0)+IF($G$141=$G$218,BX141,0)+IF($G$143=$G$218,BX143,0)+IF($G$145=$G$218,BX145,0)+IF($G$147=$G$218,BX147,0)+IF($G$149=$G$218,BX149,0)+IF($G$151=$G$218,BX151,0)+IF($G$153=$G$218,BX153,0)+IF($G$155=$G$218,BX155,0)+IF($G$157=$G$218,BX157,0)+IF($G$159=$G$218,BX159,0)+IF($G$161=$G$218,BX161,0)+IF($G$163=$G$218,BX163,0)+IF($G$165=$G$218,BX165,0)+IF($G$167=$G$218,BX167,0)+IF($G$169=$G$218,BX169,0)+IF($G$171=$G$218,BX171,0)+IF($G$173=$G$218,BX173,0)+IF($G$175=$G$218,BX175,0)+IF($G$177=$G$218,BX177,0)+IF($G$179=$G$218,BX179,0)+IF($G$181=$G$218,BX181,0)+IF($G$183=$G$218,BX183,0)+IF($G$185=$G$218,BX185,0)+IF($G$187=$G$218,BX187,0)+IF($G$189=$G$218,BX189,0)+IF($G$191=$G$218,BX191,0)+IF($G$193=$G$218,BX193,0)</f>
        <v>0</v>
      </c>
      <c r="BY219" s="129">
        <f>+BY196</f>
        <v>0</v>
      </c>
      <c r="BZ219" s="131"/>
      <c r="CA219" s="131"/>
      <c r="CB219" s="131"/>
      <c r="CC219" s="132"/>
      <c r="CD219" s="110">
        <f>IF($G$11=$G$218,CD11,0)+IF($G$13=$G$218,CD13,0)+IF($G$15=$G$218,CD15,0)+IF($G$17=$G$218,CD17,0)+IF($G$19=$G$218,CD19,0)+IF($G$21=$G$218,CD21,0)+IF($G$23=$G$218,CD23,0)+IF($G$25=$G$218,CD25,0)+IF($G$27=$G$218,CD27,0)+IF($G$29=$G$218,CD29,0)+IF($G$31=$G$218,CD31,0)+IF($G$33=$G$218,CD33,0)+IF($G$35=$G$218,CD35,0)+IF($G$37=$G$218,CD37,0)+IF($G$39=$G$218,CD39,0)+IF($G$41=$G$218,CD41,0)+IF($G$43=$G$218,CD43,0)+IF($G$45=$G$218,CD45,0)+IF($G$47=$G$218,CD47,0)+IF($G$49=$G$218,CD49,0)+IF($G$51=$G$218,CD51,0)+IF($G$53=$G$218,CD53,0)+IF($G$55=$G$218,CD55,0)+IF($G$57=$G$218,CD57,0)+IF($G$59=$G$218,CD59,0)+IF($G$61=$G$218,CD61,0)+IF($G$63=$G$218,CD63,0)+IF($G$65=$G$218,CD65,0)+IF($G$67=$G$218,CD67,0)+IF($G$69=$G$218,CD69,0)+IF($G$71=$G$218,CD71,0)+IF($G$73=$G$218,CD73,0)+IF($G$75=$G$218,CD75,0)+IF($G$77=$G$218,CD77,0)+IF($G$79=$G$218,CD79,0)+IF($G$81=$G$218,CD81,0)+IF($G$83=$G$218,CD83,0)+IF($G$85=$G$218,CD85,0)+IF($G$87=$G$218,CD87,0)+IF($G$89=$G$218,CD89,0)+IF($G$91=$G$218,CD91,0)+IF($G$93=$G$218,CD93,0)+IF($G$95=$G$218,CD95,0)+IF($G$97=$G$218,CD97,0)+IF($G$99=$G$218,CD99,0)+IF($G$101=$G$218,CD101,0)+IF($G$103=$G$218,CD103,0)+IF($G$105=$G$218,CD105,0)+IF($G$107=$G$218,CD107,0)+IF($G$109=$G$218,CD109,0)+IF($G$111=$G$218,CD111,0)+IF($G$113=$G$218,CD113,0)+IF($G$115=$G$218,CD115,0)+IF($G$117=$G$218,CD117,0)+IF($G$119=$G$218,CD119,0)+IF($G$121=$G$218,CD121,0)+IF($G$123=$G$218,CD123,0)+IF($G$125=$G$218,CD125,0)+IF($G$127=$G$218,CD127,0)+IF($G$129=$G$218,CD129,0)+IF($G$131=$G$218,CD131,0)+IF($G$133=$G$218,CD133,0)+IF($G$135=$G$218,CD135,0)+IF($G$137=$G$218,CD137,0)+IF($G$139=$G$218,CD139,0)+IF($G$141=$G$218,CD141,0)+IF($G$143=$G$218,CD143,0)+IF($G$145=$G$218,CD145,0)+IF($G$147=$G$218,CD147,0)+IF($G$149=$G$218,CD149,0)+IF($G$151=$G$218,CD151,0)+IF($G$153=$G$218,CD153,0)+IF($G$155=$G$218,CD155,0)+IF($G$157=$G$218,CD157,0)+IF($G$159=$G$218,CD159,0)+IF($G$161=$G$218,CD161,0)+IF($G$163=$G$218,CD163,0)+IF($G$165=$G$218,CD165,0)+IF($G$167=$G$218,CD167,0)+IF($G$169=$G$218,CD169,0)+IF($G$171=$G$218,CD171,0)+IF($G$173=$G$218,CD173,0)+IF($G$175=$G$218,CD175,0)+IF($G$177=$G$218,CD177,0)+IF($G$179=$G$218,CD179,0)+IF($G$181=$G$218,CD181,0)+IF($G$183=$G$218,CD183,0)+IF($G$185=$G$218,CD185,0)+IF($G$187=$G$218,CD187,0)+IF($G$189=$G$218,CD189,0)+IF($G$191=$G$218,CD191,0)+IF($G$193=$G$218,CD193,0)</f>
        <v>0</v>
      </c>
      <c r="CE219" s="133">
        <f>+CE196</f>
        <v>0</v>
      </c>
      <c r="CF219" s="17"/>
      <c r="CG219" s="18"/>
      <c r="CH219" s="18"/>
    </row>
    <row r="220" spans="1:86" ht="15.6" hidden="1" customHeight="1" outlineLevel="1" x14ac:dyDescent="0.3">
      <c r="A220" s="67"/>
      <c r="B220" s="509"/>
      <c r="C220" s="473" t="s">
        <v>93</v>
      </c>
      <c r="D220" s="474"/>
      <c r="E220" s="474"/>
      <c r="F220" s="475"/>
      <c r="G220" s="479" t="s">
        <v>86</v>
      </c>
      <c r="H220" s="97">
        <f>IF(G10=$G$220,H10,0)+IF(G12=$G$220,H12,0)+IF(G14=$G$220,H14,0)+IF(G16=$G$220,H16,0)+IF(G18=$G$220,H18,0)+IF(G20=$G$220,H20,0)+IF(G22=$G$220,H22,0)+IF(G24=$G$220,H24,0)+IF(G26=$G$220,H26,0)+IF(G28=$G$220,H28,0)+IF(G30=$G$220,H30,0)+IF(G32=$G$220,H32,0)+IF(G34=$G$220,H34,0)+IF(G36=$G$220,H36,0)+IF(G38=$G$220,H38,0)+IF(G40=$G$220,H40,0)+IF(G42=$G$220,H42,0)+IF(G44=$G$220,H44,0)+IF(G46=$G$220,H46,0)+IF(G48=$G$220,H48,0)+IF(G50=$G$220,H50,0)+IF(G52=$G$220,H52,0)+IF(G54=$G$220,H54,0)+IF(G56=$G$220,H56,0)+IF(G58=$G$220,H58,0)+IF(G60=$G$220,H60,0)+IF(G62=$G$220,H62,0)+IF(G64=$G$220,H64,0)+IF(G66=$G$220,H66,0)+IF(G68=$G$220,H68,0)+IF(G70=$G$220,H70,0)+IF(G72=$G$220,H72,0)+IF(G74=$G$220,H74,0)+IF(G76=$G$220,H76,0)+IF(G78=$G$220,H78,0)+IF(G80=$G$220,H80,0)+IF(G82=$G$220,H82,0)+IF(G84=$G$220,H84,0)+IF(G86=$G$220,H86,0)+IF(G88=$G$220,H88,0)+IF(G90=$G$220,H90,0)+IF(G92=$G$220,H92,0)+IF(G94=$G$220,H94,0)+IF(G96=$G$220,H96,0)+IF(G98=$G$220,H98,0)+IF(G100=$G$220,H100,0)+IF(G102=$G$220,H102,0)+IF(G104=$G$220,H104,0)+IF(G106=$G$220,H106,0)+IF(G108=$G$220,H108,0)+IF(G110=$G$220,H110,0)+IF(G112=$G$220,H112,0)+IF(G114=$G$220,H114,0)+IF(G116=$G$220,H116,0)+IF(G118=$G$220,H118,0)+IF(G120=$G$220,H120,0)+IF(G122=$G$220,H122,0)+IF(G124=$G$220,H124,0)+IF(G126=$G$220,H126,0)+IF(G128=$G$220,H128,0)+IF(G130=$G$220,H130,0)+IF(G132=$G$220,H132,0)+IF(G134=$G$220,H134,0)+IF(G136=$G$220,H136,0)+IF(G138=$G$220,H138,0)+IF(G140=$G$220,H140,0)+IF(G142=$G$220,H142,0)+IF(G144=$G$220,H144,0)+IF(G146=$G$220,H146,0)+IF(G148=$G$220,H148,0)+IF(G150=$G$220,H150,0)+IF(G152=$G$220,H152,0)+IF(G154=$G$220,H154,0)+IF(G156=$G$220,H156,0)+IF(G158=$G$220,H158,0)+IF(G160=$G$220,H160,0)+IF(G162=$G$220,H162,0)+IF(G164=$G$220,H164,0)+IF(G166=$G$220,H166,0)+IF(G168=$G$220,H168,0)+IF(G170=$G$220,H170,0)+IF(G172=$G$220,H172,0)+IF(G174=$G$220,H174,0)+IF(G176=$G$220,H176,0)+IF(G178=$G$220,H178,0)+IF(G180=$G$220,H180,0)+IF(G182=$G$220,H182,0)+IF(G184=$G$220,H184,0)+IF(G186=$G$220,H186,0)+IF(G188=$G$220,H188,0)+IF(G190=$G$220,H190,0)+IF(G192=$G$220,H192,0)</f>
        <v>0</v>
      </c>
      <c r="I220" s="469"/>
      <c r="J220" s="494">
        <f>+IFERROR(H220/$J$195,)</f>
        <v>0</v>
      </c>
      <c r="K220" s="220"/>
      <c r="L220" s="53"/>
      <c r="M220" s="53"/>
      <c r="N220" s="511"/>
      <c r="O220" s="234">
        <f t="shared" si="117"/>
        <v>0</v>
      </c>
      <c r="P220" s="103">
        <f>IF($G$10=$G$220,P10,0)+IF($G$12=$G$220,P12,0)+IF($G$14=$G$220,P14,0)+IF($G$16=$G$220,P16,0)+IF($G$18=$G$220,P18,0)+IF($G$20=$G$220,P20,0)+IF($G$22=$G$220,P22,0)+IF($G$24=$G$220,P24,0)+IF($G$26=$G$220,P26,0)+IF($G$28=$G$220,P28,0)+IF($G$30=$G$220,P30,0)+IF($G$32=$G$220,P32,0)+IF($G$34=$G$220,P34,0)+IF($G$36=$G$220,P36,0)+IF($G$38=$G$220,P38,0)+IF($G$40=$G$220,P40,0)+IF($G$42=$G$220,P42,0)+IF($G$44=$G$220,P44,0)+IF($G$46=$G$220,P46,0)+IF($G$48=$G$220,P48,0)+IF($G$50=$G$220,P50,0)+IF($G$52=$G$220,P52,0)+IF($G$54=$G$220,P54,0)+IF($G$56=$G$220,P56,0)+IF($G$58=$G$220,P58,0)+IF($G$60=$G$220,P60,0)+IF($G$62=$G$220,P62,0)+IF($G$64=$G$220,P64,0)+IF($G$66=$G$220,P66,0)+IF($G$68=$G$220,P68,0)+IF($G$70=$G$220,P70,0)+IF($G$72=$G$220,P72,0)+IF($G$74=$G$220,P74,0)+IF($G$76=$G$220,P76,0)+IF($G$78=$G$220,P78,0)+IF($G$80=$G$220,P80,0)+IF($G$82=$G$220,P82,0)+IF($G$84=$G$220,P84,0)+IF($G$86=$G$220,P86,0)+IF($G$88=$G$220,P88,0)+IF($G$90=$G$220,P90,0)+IF($G$92=$G$220,P92,0)+IF($G$94=$G$220,P94,0)+IF($G$96=$G$220,P96,0)+IF($G$98=$G$220,P98,0)+IF($G$100=$G$220,P100,0)+IF($G$102=$G$220,P102,0)+IF($G$104=$G$220,P104,0)+IF($G$106=$G$220,P106,0)+IF($G$108=$G$220,P108,0)+IF($G$110=$G$220,P110,0)+IF($G$112=$G$220,P112,0)+IF($G$114=$G$220,P114,0)+IF($G$116=$G$220,P116,0)+IF($G$118=$G$220,P118,0)+IF($G$120=$G$220,P120,0)+IF($G$122=$G$220,P122,0)+IF($G$124=$G$220,P124,0)+IF($G$126=$G$220,P126,0)+IF($G$128=$G$220,P128,0)+IF($G$130=$G$220,P130,0)+IF($G$132=$G$220,P132,0)+IF($G$134=$G$220,P134,0)+IF($G$136=$G$220,P136,0)+IF($G$138=$G$220,P138,0)+IF($G$140=$G$220,P140,0)+IF($G$142=$G$220,P142,0)+IF($G$144=$G$220,P144,0)+IF($G$146=$G$220,P146,0)+IF($G$148=$G$220,P148,0)+IF($G$150=$G$220,P150,0)+IF($G$152=$G$220,P152,0)+IF($G$154=$G$220,P154,0)+IF($G$156=$G$220,P156,0)+IF($G$158=$G$220,P158,0)+IF($G$160=$G$220,P160,0)+IF($G$162=$G$220,P162,0)+IF($G$164=$G$220,P164,0)+IF($G$166=$G$220,P166,0)+IF($G$168=$G$220,P168,0)+IF($G$170=$G$220,P170,0)+IF($G$172=$G$220,P172,0)+IF($G$174=$G$220,P174,0)+IF($G$176=$G$220,P176,0)+IF($G$178=$G$220,P178,0)+IF($G$180=$G$220,P180,0)+IF($G$182=$G$220,P182,0)+IF($G$184=$G$220,P184,0)+IF($G$186=$G$220,P186,0)+IF($G$188=$G$220,P188,0)+IF($G$190=$G$220,P190,0)+IF($G$192=$G$220,P192,0)</f>
        <v>0</v>
      </c>
      <c r="Q220" s="134"/>
      <c r="R220" s="135"/>
      <c r="S220" s="111"/>
      <c r="T220" s="111"/>
      <c r="U220" s="111"/>
      <c r="V220" s="103">
        <f>IF($G$10=$G$220,V10,0)+IF($G$12=$G$220,V12,0)+IF($G$14=$G$220,V14,0)+IF($G$16=$G$220,V16,0)+IF($G$18=$G$220,V18,0)+IF($G$20=$G$220,V20,0)+IF($G$22=$G$220,V22,0)+IF($G$24=$G$220,V24,0)+IF($G$26=$G$220,V26,0)+IF($G$28=$G$220,V28,0)+IF($G$30=$G$220,V30,0)+IF($G$32=$G$220,V32,0)+IF($G$34=$G$220,V34,0)+IF($G$36=$G$220,V36,0)+IF($G$38=$G$220,V38,0)+IF($G$40=$G$220,V40,0)+IF($G$42=$G$220,V42,0)+IF($G$44=$G$220,V44,0)+IF($G$46=$G$220,V46,0)+IF($G$48=$G$220,V48,0)+IF($G$50=$G$220,V50,0)+IF($G$52=$G$220,V52,0)+IF($G$54=$G$220,V54,0)+IF($G$56=$G$220,V56,0)+IF($G$58=$G$220,V58,0)+IF($G$60=$G$220,V60,0)+IF($G$62=$G$220,V62,0)+IF($G$64=$G$220,V64,0)+IF($G$66=$G$220,V66,0)+IF($G$68=$G$220,V68,0)+IF($G$70=$G$220,V70,0)+IF($G$72=$G$220,V72,0)+IF($G$74=$G$220,V74,0)+IF($G$76=$G$220,V76,0)+IF($G$78=$G$220,V78,0)+IF($G$80=$G$220,V80,0)+IF($G$82=$G$220,V82,0)+IF($G$84=$G$220,V84,0)+IF($G$86=$G$220,V86,0)+IF($G$88=$G$220,V88,0)+IF($G$90=$G$220,V90,0)+IF($G$92=$G$220,V92,0)+IF($G$94=$G$220,V94,0)+IF($G$96=$G$220,V96,0)+IF($G$98=$G$220,V98,0)+IF($G$100=$G$220,V100,0)+IF($G$102=$G$220,V102,0)+IF($G$104=$G$220,V104,0)+IF($G$106=$G$220,V106,0)+IF($G$108=$G$220,V108,0)+IF($G$110=$G$220,V110,0)+IF($G$112=$G$220,V112,0)+IF($G$114=$G$220,V114,0)+IF($G$116=$G$220,V116,0)+IF($G$118=$G$220,V118,0)+IF($G$120=$G$220,V120,0)+IF($G$122=$G$220,V122,0)+IF($G$124=$G$220,V124,0)+IF($G$126=$G$220,V126,0)+IF($G$128=$G$220,V128,0)+IF($G$130=$G$220,V130,0)+IF($G$132=$G$220,V132,0)+IF($G$134=$G$220,V134,0)+IF($G$136=$G$220,V136,0)+IF($G$138=$G$220,V138,0)+IF($G$140=$G$220,V140,0)+IF($G$142=$G$220,V142,0)+IF($G$144=$G$220,V144,0)+IF($G$146=$G$220,V146,0)+IF($G$148=$G$220,V148,0)+IF($G$150=$G$220,V150,0)+IF($G$152=$G$220,V152,0)+IF($G$154=$G$220,V154,0)+IF($G$156=$G$220,V156,0)+IF($G$158=$G$220,V158,0)+IF($G$160=$G$220,V160,0)+IF($G$162=$G$220,V162,0)+IF($G$164=$G$220,V164,0)+IF($G$166=$G$220,V166,0)+IF($G$168=$G$220,V168,0)+IF($G$170=$G$220,V170,0)+IF($G$172=$G$220,V172,0)+IF($G$174=$G$220,V174,0)+IF($G$176=$G$220,V176,0)+IF($G$178=$G$220,V178,0)+IF($G$180=$G$220,V180,0)+IF($G$182=$G$220,V182,0)+IF($G$184=$G$220,V184,0)+IF($G$186=$G$220,V186,0)+IF($G$188=$G$220,V188,0)+IF($G$190=$G$220,V190,0)+IF($G$192=$G$220,V192,0)</f>
        <v>0</v>
      </c>
      <c r="W220" s="136"/>
      <c r="X220" s="111"/>
      <c r="Y220" s="111"/>
      <c r="Z220" s="111"/>
      <c r="AA220" s="111"/>
      <c r="AB220" s="103">
        <f>IF($G$10=$G$220,AB10,0)+IF($G$12=$G$220,AB12,0)+IF($G$14=$G$220,AB14,0)+IF($G$16=$G$220,AB16,0)+IF($G$18=$G$220,AB18,0)+IF($G$20=$G$220,AB20,0)+IF($G$22=$G$220,AB22,0)+IF($G$24=$G$220,AB24,0)+IF($G$26=$G$220,AB26,0)+IF($G$28=$G$220,AB28,0)+IF($G$30=$G$220,AB30,0)+IF($G$32=$G$220,AB32,0)+IF($G$34=$G$220,AB34,0)+IF($G$36=$G$220,AB36,0)+IF($G$38=$G$220,AB38,0)+IF($G$40=$G$220,AB40,0)+IF($G$42=$G$220,AB42,0)+IF($G$44=$G$220,AB44,0)+IF($G$46=$G$220,AB46,0)+IF($G$48=$G$220,AB48,0)+IF($G$50=$G$220,AB50,0)+IF($G$52=$G$220,AB52,0)+IF($G$54=$G$220,AB54,0)+IF($G$56=$G$220,AB56,0)+IF($G$58=$G$220,AB58,0)+IF($G$60=$G$220,AB60,0)+IF($G$62=$G$220,AB62,0)+IF($G$64=$G$220,AB64,0)+IF($G$66=$G$220,AB66,0)+IF($G$68=$G$220,AB68,0)+IF($G$70=$G$220,AB70,0)+IF($G$72=$G$220,AB72,0)+IF($G$74=$G$220,AB74,0)+IF($G$76=$G$220,AB76,0)+IF($G$78=$G$220,AB78,0)+IF($G$80=$G$220,AB80,0)+IF($G$82=$G$220,AB82,0)+IF($G$84=$G$220,AB84,0)+IF($G$86=$G$220,AB86,0)+IF($G$88=$G$220,AB88,0)+IF($G$90=$G$220,AB90,0)+IF($G$92=$G$220,AB92,0)+IF($G$94=$G$220,AB94,0)+IF($G$96=$G$220,AB96,0)+IF($G$98=$G$220,AB98,0)+IF($G$100=$G$220,AB100,0)+IF($G$102=$G$220,AB102,0)+IF($G$104=$G$220,AB104,0)+IF($G$106=$G$220,AB106,0)+IF($G$108=$G$220,AB108,0)+IF($G$110=$G$220,AB110,0)+IF($G$112=$G$220,AB112,0)+IF($G$114=$G$220,AB114,0)+IF($G$116=$G$220,AB116,0)+IF($G$118=$G$220,AB118,0)+IF($G$120=$G$220,AB120,0)+IF($G$122=$G$220,AB122,0)+IF($G$124=$G$220,AB124,0)+IF($G$126=$G$220,AB126,0)+IF($G$128=$G$220,AB128,0)+IF($G$130=$G$220,AB130,0)+IF($G$132=$G$220,AB132,0)+IF($G$134=$G$220,AB134,0)+IF($G$136=$G$220,AB136,0)+IF($G$138=$G$220,AB138,0)+IF($G$140=$G$220,AB140,0)+IF($G$142=$G$220,AB142,0)+IF($G$144=$G$220,AB144,0)+IF($G$146=$G$220,AB146,0)+IF($G$148=$G$220,AB148,0)+IF($G$150=$G$220,AB150,0)+IF($G$152=$G$220,AB152,0)+IF($G$154=$G$220,AB154,0)+IF($G$156=$G$220,AB156,0)+IF($G$158=$G$220,AB158,0)+IF($G$160=$G$220,AB160,0)+IF($G$162=$G$220,AB162,0)+IF($G$164=$G$220,AB164,0)+IF($G$166=$G$220,AB166,0)+IF($G$168=$G$220,AB168,0)+IF($G$170=$G$220,AB170,0)+IF($G$172=$G$220,AB172,0)+IF($G$174=$G$220,AB174,0)+IF($G$176=$G$220,AB176,0)+IF($G$178=$G$220,AB178,0)+IF($G$180=$G$220,AB180,0)+IF($G$182=$G$220,AB182,0)+IF($G$184=$G$220,AB184,0)+IF($G$186=$G$220,AB186,0)+IF($G$188=$G$220,AB188,0)+IF($G$190=$G$220,AB190,0)+IF($G$192=$G$220,AB192,0)</f>
        <v>0</v>
      </c>
      <c r="AC220" s="136"/>
      <c r="AD220" s="111"/>
      <c r="AE220" s="111"/>
      <c r="AF220" s="111"/>
      <c r="AG220" s="111"/>
      <c r="AH220" s="103">
        <f>IF($G$10=$G$220,AH10,0)+IF($G$12=$G$220,AH12,0)+IF($G$14=$G$220,AH14,0)+IF($G$16=$G$220,AH16,0)+IF($G$18=$G$220,AH18,0)+IF($G$20=$G$220,AH20,0)+IF($G$22=$G$220,AH22,0)+IF($G$24=$G$220,AH24,0)+IF($G$26=$G$220,AH26,0)+IF($G$28=$G$220,AH28,0)+IF($G$30=$G$220,AH30,0)+IF($G$32=$G$220,AH32,0)+IF($G$34=$G$220,AH34,0)+IF($G$36=$G$220,AH36,0)+IF($G$38=$G$220,AH38,0)+IF($G$40=$G$220,AH40,0)+IF($G$42=$G$220,AH42,0)+IF($G$44=$G$220,AH44,0)+IF($G$46=$G$220,AH46,0)+IF($G$48=$G$220,AH48,0)+IF($G$50=$G$220,AH50,0)+IF($G$52=$G$220,AH52,0)+IF($G$54=$G$220,AH54,0)+IF($G$56=$G$220,AH56,0)+IF($G$58=$G$220,AH58,0)+IF($G$60=$G$220,AH60,0)+IF($G$62=$G$220,AH62,0)+IF($G$64=$G$220,AH64,0)+IF($G$66=$G$220,AH66,0)+IF($G$68=$G$220,AH68,0)+IF($G$70=$G$220,AH70,0)+IF($G$72=$G$220,AH72,0)+IF($G$74=$G$220,AH74,0)+IF($G$76=$G$220,AH76,0)+IF($G$78=$G$220,AH78,0)+IF($G$80=$G$220,AH80,0)+IF($G$82=$G$220,AH82,0)+IF($G$84=$G$220,AH84,0)+IF($G$86=$G$220,AH86,0)+IF($G$88=$G$220,AH88,0)+IF($G$90=$G$220,AH90,0)+IF($G$92=$G$220,AH92,0)+IF($G$94=$G$220,AH94,0)+IF($G$96=$G$220,AH96,0)+IF($G$98=$G$220,AH98,0)+IF($G$100=$G$220,AH100,0)+IF($G$102=$G$220,AH102,0)+IF($G$104=$G$220,AH104,0)+IF($G$106=$G$220,AH106,0)+IF($G$108=$G$220,AH108,0)+IF($G$110=$G$220,AH110,0)+IF($G$112=$G$220,AH112,0)+IF($G$114=$G$220,AH114,0)+IF($G$116=$G$220,AH116,0)+IF($G$118=$G$220,AH118,0)+IF($G$120=$G$220,AH120,0)+IF($G$122=$G$220,AH122,0)+IF($G$124=$G$220,AH124,0)+IF($G$126=$G$220,AH126,0)+IF($G$128=$G$220,AH128,0)+IF($G$130=$G$220,AH130,0)+IF($G$132=$G$220,AH132,0)+IF($G$134=$G$220,AH134,0)+IF($G$136=$G$220,AH136,0)+IF($G$138=$G$220,AH138,0)+IF($G$140=$G$220,AH140,0)+IF($G$142=$G$220,AH142,0)+IF($G$144=$G$220,AH144,0)+IF($G$146=$G$220,AH146,0)+IF($G$148=$G$220,AH148,0)+IF($G$150=$G$220,AH150,0)+IF($G$152=$G$220,AH152,0)+IF($G$154=$G$220,AH154,0)+IF($G$156=$G$220,AH156,0)+IF($G$158=$G$220,AH158,0)+IF($G$160=$G$220,AH160,0)+IF($G$162=$G$220,AH162,0)+IF($G$164=$G$220,AH164,0)+IF($G$166=$G$220,AH166,0)+IF($G$168=$G$220,AH168,0)+IF($G$170=$G$220,AH170,0)+IF($G$172=$G$220,AH172,0)+IF($G$174=$G$220,AH174,0)+IF($G$176=$G$220,AH176,0)+IF($G$178=$G$220,AH178,0)+IF($G$180=$G$220,AH180,0)+IF($G$182=$G$220,AH182,0)+IF($G$184=$G$220,AH184,0)+IF($G$186=$G$220,AH186,0)+IF($G$188=$G$220,AH188,0)+IF($G$190=$G$220,AH190,0)+IF($G$192=$G$220,AH192,0)</f>
        <v>0</v>
      </c>
      <c r="AI220" s="136"/>
      <c r="AJ220" s="111"/>
      <c r="AK220" s="111"/>
      <c r="AL220" s="111"/>
      <c r="AM220" s="111"/>
      <c r="AN220" s="103">
        <f>IF($G$10=$G$220,AN10,0)+IF($G$12=$G$220,AN12,0)+IF($G$14=$G$220,AN14,0)+IF($G$16=$G$220,AN16,0)+IF($G$18=$G$220,AN18,0)+IF($G$20=$G$220,AN20,0)+IF($G$22=$G$220,AN22,0)+IF($G$24=$G$220,AN24,0)+IF($G$26=$G$220,AN26,0)+IF($G$28=$G$220,AN28,0)+IF($G$30=$G$220,AN30,0)+IF($G$32=$G$220,AN32,0)+IF($G$34=$G$220,AN34,0)+IF($G$36=$G$220,AN36,0)+IF($G$38=$G$220,AN38,0)+IF($G$40=$G$220,AN40,0)+IF($G$42=$G$220,AN42,0)+IF($G$44=$G$220,AN44,0)+IF($G$46=$G$220,AN46,0)+IF($G$48=$G$220,AN48,0)+IF($G$50=$G$220,AN50,0)+IF($G$52=$G$220,AN52,0)+IF($G$54=$G$220,AN54,0)+IF($G$56=$G$220,AN56,0)+IF($G$58=$G$220,AN58,0)+IF($G$60=$G$220,AN60,0)+IF($G$62=$G$220,AN62,0)+IF($G$64=$G$220,AN64,0)+IF($G$66=$G$220,AN66,0)+IF($G$68=$G$220,AN68,0)+IF($G$70=$G$220,AN70,0)+IF($G$72=$G$220,AN72,0)+IF($G$74=$G$220,AN74,0)+IF($G$76=$G$220,AN76,0)+IF($G$78=$G$220,AN78,0)+IF($G$80=$G$220,AN80,0)+IF($G$82=$G$220,AN82,0)+IF($G$84=$G$220,AN84,0)+IF($G$86=$G$220,AN86,0)+IF($G$88=$G$220,AN88,0)+IF($G$90=$G$220,AN90,0)+IF($G$92=$G$220,AN92,0)+IF($G$94=$G$220,AN94,0)+IF($G$96=$G$220,AN96,0)+IF($G$98=$G$220,AN98,0)+IF($G$100=$G$220,AN100,0)+IF($G$102=$G$220,AN102,0)+IF($G$104=$G$220,AN104,0)+IF($G$106=$G$220,AN106,0)+IF($G$108=$G$220,AN108,0)+IF($G$110=$G$220,AN110,0)+IF($G$112=$G$220,AN112,0)+IF($G$114=$G$220,AN114,0)+IF($G$116=$G$220,AN116,0)+IF($G$118=$G$220,AN118,0)+IF($G$120=$G$220,AN120,0)+IF($G$122=$G$220,AN122,0)+IF($G$124=$G$220,AN124,0)+IF($G$126=$G$220,AN126,0)+IF($G$128=$G$220,AN128,0)+IF($G$130=$G$220,AN130,0)+IF($G$132=$G$220,AN132,0)+IF($G$134=$G$220,AN134,0)+IF($G$136=$G$220,AN136,0)+IF($G$138=$G$220,AN138,0)+IF($G$140=$G$220,AN140,0)+IF($G$142=$G$220,AN142,0)+IF($G$144=$G$220,AN144,0)+IF($G$146=$G$220,AN146,0)+IF($G$148=$G$220,AN148,0)+IF($G$150=$G$220,AN150,0)+IF($G$152=$G$220,AN152,0)+IF($G$154=$G$220,AN154,0)+IF($G$156=$G$220,AN156,0)+IF($G$158=$G$220,AN158,0)+IF($G$160=$G$220,AN160,0)+IF($G$162=$G$220,AN162,0)+IF($G$164=$G$220,AN164,0)+IF($G$166=$G$220,AN166,0)+IF($G$168=$G$220,AN168,0)+IF($G$170=$G$220,AN170,0)+IF($G$172=$G$220,AN172,0)+IF($G$174=$G$220,AN174,0)+IF($G$176=$G$220,AN176,0)+IF($G$178=$G$220,AN178,0)+IF($G$180=$G$220,AN180,0)+IF($G$182=$G$220,AN182,0)+IF($G$184=$G$220,AN184,0)+IF($G$186=$G$220,AN186,0)+IF($G$188=$G$220,AN188,0)+IF($G$190=$G$220,AN190,0)+IF($G$192=$G$220,AN192,0)</f>
        <v>0</v>
      </c>
      <c r="AO220" s="136"/>
      <c r="AP220" s="111"/>
      <c r="AQ220" s="111"/>
      <c r="AR220" s="111"/>
      <c r="AS220" s="111"/>
      <c r="AT220" s="103">
        <f>IF($G$10=$G$220,AT10,0)+IF($G$12=$G$220,AT12,0)+IF($G$14=$G$220,AT14,0)+IF($G$16=$G$220,AT16,0)+IF($G$18=$G$220,AT18,0)+IF($G$20=$G$220,AT20,0)+IF($G$22=$G$220,AT22,0)+IF($G$24=$G$220,AT24,0)+IF($G$26=$G$220,AT26,0)+IF($G$28=$G$220,AT28,0)+IF($G$30=$G$220,AT30,0)+IF($G$32=$G$220,AT32,0)+IF($G$34=$G$220,AT34,0)+IF($G$36=$G$220,AT36,0)+IF($G$38=$G$220,AT38,0)+IF($G$40=$G$220,AT40,0)+IF($G$42=$G$220,AT42,0)+IF($G$44=$G$220,AT44,0)+IF($G$46=$G$220,AT46,0)+IF($G$48=$G$220,AT48,0)+IF($G$50=$G$220,AT50,0)+IF($G$52=$G$220,AT52,0)+IF($G$54=$G$220,AT54,0)+IF($G$56=$G$220,AT56,0)+IF($G$58=$G$220,AT58,0)+IF($G$60=$G$220,AT60,0)+IF($G$62=$G$220,AT62,0)+IF($G$64=$G$220,AT64,0)+IF($G$66=$G$220,AT66,0)+IF($G$68=$G$220,AT68,0)+IF($G$70=$G$220,AT70,0)+IF($G$72=$G$220,AT72,0)+IF($G$74=$G$220,AT74,0)+IF($G$76=$G$220,AT76,0)+IF($G$78=$G$220,AT78,0)+IF($G$80=$G$220,AT80,0)+IF($G$82=$G$220,AT82,0)+IF($G$84=$G$220,AT84,0)+IF($G$86=$G$220,AT86,0)+IF($G$88=$G$220,AT88,0)+IF($G$90=$G$220,AT90,0)+IF($G$92=$G$220,AT92,0)+IF($G$94=$G$220,AT94,0)+IF($G$96=$G$220,AT96,0)+IF($G$98=$G$220,AT98,0)+IF($G$100=$G$220,AT100,0)+IF($G$102=$G$220,AT102,0)+IF($G$104=$G$220,AT104,0)+IF($G$106=$G$220,AT106,0)+IF($G$108=$G$220,AT108,0)+IF($G$110=$G$220,AT110,0)+IF($G$112=$G$220,AT112,0)+IF($G$114=$G$220,AT114,0)+IF($G$116=$G$220,AT116,0)+IF($G$118=$G$220,AT118,0)+IF($G$120=$G$220,AT120,0)+IF($G$122=$G$220,AT122,0)+IF($G$124=$G$220,AT124,0)+IF($G$126=$G$220,AT126,0)+IF($G$128=$G$220,AT128,0)+IF($G$130=$G$220,AT130,0)+IF($G$132=$G$220,AT132,0)+IF($G$134=$G$220,AT134,0)+IF($G$136=$G$220,AT136,0)+IF($G$138=$G$220,AT138,0)+IF($G$140=$G$220,AT140,0)+IF($G$142=$G$220,AT142,0)+IF($G$144=$G$220,AT144,0)+IF($G$146=$G$220,AT146,0)+IF($G$148=$G$220,AT148,0)+IF($G$150=$G$220,AT150,0)+IF($G$152=$G$220,AT152,0)+IF($G$154=$G$220,AT154,0)+IF($G$156=$G$220,AT156,0)+IF($G$158=$G$220,AT158,0)+IF($G$160=$G$220,AT160,0)+IF($G$162=$G$220,AT162,0)+IF($G$164=$G$220,AT164,0)+IF($G$166=$G$220,AT166,0)+IF($G$168=$G$220,AT168,0)+IF($G$170=$G$220,AT170,0)+IF($G$172=$G$220,AT172,0)+IF($G$174=$G$220,AT174,0)+IF($G$176=$G$220,AT176,0)+IF($G$178=$G$220,AT178,0)+IF($G$180=$G$220,AT180,0)+IF($G$182=$G$220,AT182,0)+IF($G$184=$G$220,AT184,0)+IF($G$186=$G$220,AT186,0)+IF($G$188=$G$220,AT188,0)+IF($G$190=$G$220,AT190,0)+IF($G$192=$G$220,AT192,0)</f>
        <v>0</v>
      </c>
      <c r="AU220" s="136"/>
      <c r="AV220" s="111"/>
      <c r="AW220" s="111"/>
      <c r="AX220" s="111"/>
      <c r="AY220" s="111"/>
      <c r="AZ220" s="103">
        <f>IF($G$10=$G$220,AZ10,0)+IF($G$12=$G$220,AZ12,0)+IF($G$14=$G$220,AZ14,0)+IF($G$16=$G$220,AZ16,0)+IF($G$18=$G$220,AZ18,0)+IF($G$20=$G$220,AZ20,0)+IF($G$22=$G$220,AZ22,0)+IF($G$24=$G$220,AZ24,0)+IF($G$26=$G$220,AZ26,0)+IF($G$28=$G$220,AZ28,0)+IF($G$30=$G$220,AZ30,0)+IF($G$32=$G$220,AZ32,0)+IF($G$34=$G$220,AZ34,0)+IF($G$36=$G$220,AZ36,0)+IF($G$38=$G$220,AZ38,0)+IF($G$40=$G$220,AZ40,0)+IF($G$42=$G$220,AZ42,0)+IF($G$44=$G$220,AZ44,0)+IF($G$46=$G$220,AZ46,0)+IF($G$48=$G$220,AZ48,0)+IF($G$50=$G$220,AZ50,0)+IF($G$52=$G$220,AZ52,0)+IF($G$54=$G$220,AZ54,0)+IF($G$56=$G$220,AZ56,0)+IF($G$58=$G$220,AZ58,0)+IF($G$60=$G$220,AZ60,0)+IF($G$62=$G$220,AZ62,0)+IF($G$64=$G$220,AZ64,0)+IF($G$66=$G$220,AZ66,0)+IF($G$68=$G$220,AZ68,0)+IF($G$70=$G$220,AZ70,0)+IF($G$72=$G$220,AZ72,0)+IF($G$74=$G$220,AZ74,0)+IF($G$76=$G$220,AZ76,0)+IF($G$78=$G$220,AZ78,0)+IF($G$80=$G$220,AZ80,0)+IF($G$82=$G$220,AZ82,0)+IF($G$84=$G$220,AZ84,0)+IF($G$86=$G$220,AZ86,0)+IF($G$88=$G$220,AZ88,0)+IF($G$90=$G$220,AZ90,0)+IF($G$92=$G$220,AZ92,0)+IF($G$94=$G$220,AZ94,0)+IF($G$96=$G$220,AZ96,0)+IF($G$98=$G$220,AZ98,0)+IF($G$100=$G$220,AZ100,0)+IF($G$102=$G$220,AZ102,0)+IF($G$104=$G$220,AZ104,0)+IF($G$106=$G$220,AZ106,0)+IF($G$108=$G$220,AZ108,0)+IF($G$110=$G$220,AZ110,0)+IF($G$112=$G$220,AZ112,0)+IF($G$114=$G$220,AZ114,0)+IF($G$116=$G$220,AZ116,0)+IF($G$118=$G$220,AZ118,0)+IF($G$120=$G$220,AZ120,0)+IF($G$122=$G$220,AZ122,0)+IF($G$124=$G$220,AZ124,0)+IF($G$126=$G$220,AZ126,0)+IF($G$128=$G$220,AZ128,0)+IF($G$130=$G$220,AZ130,0)+IF($G$132=$G$220,AZ132,0)+IF($G$134=$G$220,AZ134,0)+IF($G$136=$G$220,AZ136,0)+IF($G$138=$G$220,AZ138,0)+IF($G$140=$G$220,AZ140,0)+IF($G$142=$G$220,AZ142,0)+IF($G$144=$G$220,AZ144,0)+IF($G$146=$G$220,AZ146,0)+IF($G$148=$G$220,AZ148,0)+IF($G$150=$G$220,AZ150,0)+IF($G$152=$G$220,AZ152,0)+IF($G$154=$G$220,AZ154,0)+IF($G$156=$G$220,AZ156,0)+IF($G$158=$G$220,AZ158,0)+IF($G$160=$G$220,AZ160,0)+IF($G$162=$G$220,AZ162,0)+IF($G$164=$G$220,AZ164,0)+IF($G$166=$G$220,AZ166,0)+IF($G$168=$G$220,AZ168,0)+IF($G$170=$G$220,AZ170,0)+IF($G$172=$G$220,AZ172,0)+IF($G$174=$G$220,AZ174,0)+IF($G$176=$G$220,AZ176,0)+IF($G$178=$G$220,AZ178,0)+IF($G$180=$G$220,AZ180,0)+IF($G$182=$G$220,AZ182,0)+IF($G$184=$G$220,AZ184,0)+IF($G$186=$G$220,AZ186,0)+IF($G$188=$G$220,AZ188,0)+IF($G$190=$G$220,AZ190,0)+IF($G$192=$G$220,AZ192,0)</f>
        <v>0</v>
      </c>
      <c r="BA220" s="136"/>
      <c r="BB220" s="111"/>
      <c r="BC220" s="111"/>
      <c r="BD220" s="111"/>
      <c r="BE220" s="111"/>
      <c r="BF220" s="103">
        <f>IF($G$10=$G$220,BF10,0)+IF($G$12=$G$220,BF12,0)+IF($G$14=$G$220,BF14,0)+IF($G$16=$G$220,BF16,0)+IF($G$18=$G$220,BF18,0)+IF($G$20=$G$220,BF20,0)+IF($G$22=$G$220,BF22,0)+IF($G$24=$G$220,BF24,0)+IF($G$26=$G$220,BF26,0)+IF($G$28=$G$220,BF28,0)+IF($G$30=$G$220,BF30,0)+IF($G$32=$G$220,BF32,0)+IF($G$34=$G$220,BF34,0)+IF($G$36=$G$220,BF36,0)+IF($G$38=$G$220,BF38,0)+IF($G$40=$G$220,BF40,0)+IF($G$42=$G$220,BF42,0)+IF($G$44=$G$220,BF44,0)+IF($G$46=$G$220,BF46,0)+IF($G$48=$G$220,BF48,0)+IF($G$50=$G$220,BF50,0)+IF($G$52=$G$220,BF52,0)+IF($G$54=$G$220,BF54,0)+IF($G$56=$G$220,BF56,0)+IF($G$58=$G$220,BF58,0)+IF($G$60=$G$220,BF60,0)+IF($G$62=$G$220,BF62,0)+IF($G$64=$G$220,BF64,0)+IF($G$66=$G$220,BF66,0)+IF($G$68=$G$220,BF68,0)+IF($G$70=$G$220,BF70,0)+IF($G$72=$G$220,BF72,0)+IF($G$74=$G$220,BF74,0)+IF($G$76=$G$220,BF76,0)+IF($G$78=$G$220,BF78,0)+IF($G$80=$G$220,BF80,0)+IF($G$82=$G$220,BF82,0)+IF($G$84=$G$220,BF84,0)+IF($G$86=$G$220,BF86,0)+IF($G$88=$G$220,BF88,0)+IF($G$90=$G$220,BF90,0)+IF($G$92=$G$220,BF92,0)+IF($G$94=$G$220,BF94,0)+IF($G$96=$G$220,BF96,0)+IF($G$98=$G$220,BF98,0)+IF($G$100=$G$220,BF100,0)+IF($G$102=$G$220,BF102,0)+IF($G$104=$G$220,BF104,0)+IF($G$106=$G$220,BF106,0)+IF($G$108=$G$220,BF108,0)+IF($G$110=$G$220,BF110,0)+IF($G$112=$G$220,BF112,0)+IF($G$114=$G$220,BF114,0)+IF($G$116=$G$220,BF116,0)+IF($G$118=$G$220,BF118,0)+IF($G$120=$G$220,BF120,0)+IF($G$122=$G$220,BF122,0)+IF($G$124=$G$220,BF124,0)+IF($G$126=$G$220,BF126,0)+IF($G$128=$G$220,BF128,0)+IF($G$130=$G$220,BF130,0)+IF($G$132=$G$220,BF132,0)+IF($G$134=$G$220,BF134,0)+IF($G$136=$G$220,BF136,0)+IF($G$138=$G$220,BF138,0)+IF($G$140=$G$220,BF140,0)+IF($G$142=$G$220,BF142,0)+IF($G$144=$G$220,BF144,0)+IF($G$146=$G$220,BF146,0)+IF($G$148=$G$220,BF148,0)+IF($G$150=$G$220,BF150,0)+IF($G$152=$G$220,BF152,0)+IF($G$154=$G$220,BF154,0)+IF($G$156=$G$220,BF156,0)+IF($G$158=$G$220,BF158,0)+IF($G$160=$G$220,BF160,0)+IF($G$162=$G$220,BF162,0)+IF($G$164=$G$220,BF164,0)+IF($G$166=$G$220,BF166,0)+IF($G$168=$G$220,BF168,0)+IF($G$170=$G$220,BF170,0)+IF($G$172=$G$220,BF172,0)+IF($G$174=$G$220,BF174,0)+IF($G$176=$G$220,BF176,0)+IF($G$178=$G$220,BF178,0)+IF($G$180=$G$220,BF180,0)+IF($G$182=$G$220,BF182,0)+IF($G$184=$G$220,BF184,0)+IF($G$186=$G$220,BF186,0)+IF($G$188=$G$220,BF188,0)+IF($G$190=$G$220,BF190,0)+IF($G$192=$G$220,BF192,0)</f>
        <v>0</v>
      </c>
      <c r="BG220" s="136"/>
      <c r="BH220" s="111"/>
      <c r="BI220" s="111"/>
      <c r="BJ220" s="111"/>
      <c r="BK220" s="111"/>
      <c r="BL220" s="103">
        <f>IF($G$10=$G$220,BL10,0)+IF($G$12=$G$220,BL12,0)+IF($G$14=$G$220,BL14,0)+IF($G$16=$G$220,BL16,0)+IF($G$18=$G$220,BL18,0)+IF($G$20=$G$220,BL20,0)+IF($G$22=$G$220,BL22,0)+IF($G$24=$G$220,BL24,0)+IF($G$26=$G$220,BL26,0)+IF($G$28=$G$220,BL28,0)+IF($G$30=$G$220,BL30,0)+IF($G$32=$G$220,BL32,0)+IF($G$34=$G$220,BL34,0)+IF($G$36=$G$220,BL36,0)+IF($G$38=$G$220,BL38,0)+IF($G$40=$G$220,BL40,0)+IF($G$42=$G$220,BL42,0)+IF($G$44=$G$220,BL44,0)+IF($G$46=$G$220,BL46,0)+IF($G$48=$G$220,BL48,0)+IF($G$50=$G$220,BL50,0)+IF($G$52=$G$220,BL52,0)+IF($G$54=$G$220,BL54,0)+IF($G$56=$G$220,BL56,0)+IF($G$58=$G$220,BL58,0)+IF($G$60=$G$220,BL60,0)+IF($G$62=$G$220,BL62,0)+IF($G$64=$G$220,BL64,0)+IF($G$66=$G$220,BL66,0)+IF($G$68=$G$220,BL68,0)+IF($G$70=$G$220,BL70,0)+IF($G$72=$G$220,BL72,0)+IF($G$74=$G$220,BL74,0)+IF($G$76=$G$220,BL76,0)+IF($G$78=$G$220,BL78,0)+IF($G$80=$G$220,BL80,0)+IF($G$82=$G$220,BL82,0)+IF($G$84=$G$220,BL84,0)+IF($G$86=$G$220,BL86,0)+IF($G$88=$G$220,BL88,0)+IF($G$90=$G$220,BL90,0)+IF($G$92=$G$220,BL92,0)+IF($G$94=$G$220,BL94,0)+IF($G$96=$G$220,BL96,0)+IF($G$98=$G$220,BL98,0)+IF($G$100=$G$220,BL100,0)+IF($G$102=$G$220,BL102,0)+IF($G$104=$G$220,BL104,0)+IF($G$106=$G$220,BL106,0)+IF($G$108=$G$220,BL108,0)+IF($G$110=$G$220,BL110,0)+IF($G$112=$G$220,BL112,0)+IF($G$114=$G$220,BL114,0)+IF($G$116=$G$220,BL116,0)+IF($G$118=$G$220,BL118,0)+IF($G$120=$G$220,BL120,0)+IF($G$122=$G$220,BL122,0)+IF($G$124=$G$220,BL124,0)+IF($G$126=$G$220,BL126,0)+IF($G$128=$G$220,BL128,0)+IF($G$130=$G$220,BL130,0)+IF($G$132=$G$220,BL132,0)+IF($G$134=$G$220,BL134,0)+IF($G$136=$G$220,BL136,0)+IF($G$138=$G$220,BL138,0)+IF($G$140=$G$220,BL140,0)+IF($G$142=$G$220,BL142,0)+IF($G$144=$G$220,BL144,0)+IF($G$146=$G$220,BL146,0)+IF($G$148=$G$220,BL148,0)+IF($G$150=$G$220,BL150,0)+IF($G$152=$G$220,BL152,0)+IF($G$154=$G$220,BL154,0)+IF($G$156=$G$220,BL156,0)+IF($G$158=$G$220,BL158,0)+IF($G$160=$G$220,BL160,0)+IF($G$162=$G$220,BL162,0)+IF($G$164=$G$220,BL164,0)+IF($G$166=$G$220,BL166,0)+IF($G$168=$G$220,BL168,0)+IF($G$170=$G$220,BL170,0)+IF($G$172=$G$220,BL172,0)+IF($G$174=$G$220,BL174,0)+IF($G$176=$G$220,BL176,0)+IF($G$178=$G$220,BL178,0)+IF($G$180=$G$220,BL180,0)+IF($G$182=$G$220,BL182,0)+IF($G$184=$G$220,BL184,0)+IF($G$186=$G$220,BL186,0)+IF($G$188=$G$220,BL188,0)+IF($G$190=$G$220,BL190,0)+IF($G$192=$G$220,BL192,0)</f>
        <v>0</v>
      </c>
      <c r="BM220" s="136"/>
      <c r="BN220" s="111"/>
      <c r="BO220" s="111"/>
      <c r="BP220" s="111"/>
      <c r="BQ220" s="111"/>
      <c r="BR220" s="103">
        <f>IF($G$10=$G$220,BR10,0)+IF($G$12=$G$220,BR12,0)+IF($G$14=$G$220,BR14,0)+IF($G$16=$G$220,BR16,0)+IF($G$18=$G$220,BR18,0)+IF($G$20=$G$220,BR20,0)+IF($G$22=$G$220,BR22,0)+IF($G$24=$G$220,BR24,0)+IF($G$26=$G$220,BR26,0)+IF($G$28=$G$220,BR28,0)+IF($G$30=$G$220,BR30,0)+IF($G$32=$G$220,BR32,0)+IF($G$34=$G$220,BR34,0)+IF($G$36=$G$220,BR36,0)+IF($G$38=$G$220,BR38,0)+IF($G$40=$G$220,BR40,0)+IF($G$42=$G$220,BR42,0)+IF($G$44=$G$220,BR44,0)+IF($G$46=$G$220,BR46,0)+IF($G$48=$G$220,BR48,0)+IF($G$50=$G$220,BR50,0)+IF($G$52=$G$220,BR52,0)+IF($G$54=$G$220,BR54,0)+IF($G$56=$G$220,BR56,0)+IF($G$58=$G$220,BR58,0)+IF($G$60=$G$220,BR60,0)+IF($G$62=$G$220,BR62,0)+IF($G$64=$G$220,BR64,0)+IF($G$66=$G$220,BR66,0)+IF($G$68=$G$220,BR68,0)+IF($G$70=$G$220,BR70,0)+IF($G$72=$G$220,BR72,0)+IF($G$74=$G$220,BR74,0)+IF($G$76=$G$220,BR76,0)+IF($G$78=$G$220,BR78,0)+IF($G$80=$G$220,BR80,0)+IF($G$82=$G$220,BR82,0)+IF($G$84=$G$220,BR84,0)+IF($G$86=$G$220,BR86,0)+IF($G$88=$G$220,BR88,0)+IF($G$90=$G$220,BR90,0)+IF($G$92=$G$220,BR92,0)+IF($G$94=$G$220,BR94,0)+IF($G$96=$G$220,BR96,0)+IF($G$98=$G$220,BR98,0)+IF($G$100=$G$220,BR100,0)+IF($G$102=$G$220,BR102,0)+IF($G$104=$G$220,BR104,0)+IF($G$106=$G$220,BR106,0)+IF($G$108=$G$220,BR108,0)+IF($G$110=$G$220,BR110,0)+IF($G$112=$G$220,BR112,0)+IF($G$114=$G$220,BR114,0)+IF($G$116=$G$220,BR116,0)+IF($G$118=$G$220,BR118,0)+IF($G$120=$G$220,BR120,0)+IF($G$122=$G$220,BR122,0)+IF($G$124=$G$220,BR124,0)+IF($G$126=$G$220,BR126,0)+IF($G$128=$G$220,BR128,0)+IF($G$130=$G$220,BR130,0)+IF($G$132=$G$220,BR132,0)+IF($G$134=$G$220,BR134,0)+IF($G$136=$G$220,BR136,0)+IF($G$138=$G$220,BR138,0)+IF($G$140=$G$220,BR140,0)+IF($G$142=$G$220,BR142,0)+IF($G$144=$G$220,BR144,0)+IF($G$146=$G$220,BR146,0)+IF($G$148=$G$220,BR148,0)+IF($G$150=$G$220,BR150,0)+IF($G$152=$G$220,BR152,0)+IF($G$154=$G$220,BR154,0)+IF($G$156=$G$220,BR156,0)+IF($G$158=$G$220,BR158,0)+IF($G$160=$G$220,BR160,0)+IF($G$162=$G$220,BR162,0)+IF($G$164=$G$220,BR164,0)+IF($G$166=$G$220,BR166,0)+IF($G$168=$G$220,BR168,0)+IF($G$170=$G$220,BR170,0)+IF($G$172=$G$220,BR172,0)+IF($G$174=$G$220,BR174,0)+IF($G$176=$G$220,BR176,0)+IF($G$178=$G$220,BR178,0)+IF($G$180=$G$220,BR180,0)+IF($G$182=$G$220,BR182,0)+IF($G$184=$G$220,BR184,0)+IF($G$186=$G$220,BR186,0)+IF($G$188=$G$220,BR188,0)+IF($G$190=$G$220,BR190,0)+IF($G$192=$G$220,BR192,0)</f>
        <v>0</v>
      </c>
      <c r="BS220" s="136"/>
      <c r="BT220" s="111"/>
      <c r="BU220" s="111"/>
      <c r="BV220" s="111"/>
      <c r="BW220" s="111"/>
      <c r="BX220" s="103">
        <f>IF($G$10=$G$220,BX10,0)+IF($G$12=$G$220,BX12,0)+IF($G$14=$G$220,BX14,0)+IF($G$16=$G$220,BX16,0)+IF($G$18=$G$220,BX18,0)+IF($G$20=$G$220,BX20,0)+IF($G$22=$G$220,BX22,0)+IF($G$24=$G$220,BX24,0)+IF($G$26=$G$220,BX26,0)+IF($G$28=$G$220,BX28,0)+IF($G$30=$G$220,BX30,0)+IF($G$32=$G$220,BX32,0)+IF($G$34=$G$220,BX34,0)+IF($G$36=$G$220,BX36,0)+IF($G$38=$G$220,BX38,0)+IF($G$40=$G$220,BX40,0)+IF($G$42=$G$220,BX42,0)+IF($G$44=$G$220,BX44,0)+IF($G$46=$G$220,BX46,0)+IF($G$48=$G$220,BX48,0)+IF($G$50=$G$220,BX50,0)+IF($G$52=$G$220,BX52,0)+IF($G$54=$G$220,BX54,0)+IF($G$56=$G$220,BX56,0)+IF($G$58=$G$220,BX58,0)+IF($G$60=$G$220,BX60,0)+IF($G$62=$G$220,BX62,0)+IF($G$64=$G$220,BX64,0)+IF($G$66=$G$220,BX66,0)+IF($G$68=$G$220,BX68,0)+IF($G$70=$G$220,BX70,0)+IF($G$72=$G$220,BX72,0)+IF($G$74=$G$220,BX74,0)+IF($G$76=$G$220,BX76,0)+IF($G$78=$G$220,BX78,0)+IF($G$80=$G$220,BX80,0)+IF($G$82=$G$220,BX82,0)+IF($G$84=$G$220,BX84,0)+IF($G$86=$G$220,BX86,0)+IF($G$88=$G$220,BX88,0)+IF($G$90=$G$220,BX90,0)+IF($G$92=$G$220,BX92,0)+IF($G$94=$G$220,BX94,0)+IF($G$96=$G$220,BX96,0)+IF($G$98=$G$220,BX98,0)+IF($G$100=$G$220,BX100,0)+IF($G$102=$G$220,BX102,0)+IF($G$104=$G$220,BX104,0)+IF($G$106=$G$220,BX106,0)+IF($G$108=$G$220,BX108,0)+IF($G$110=$G$220,BX110,0)+IF($G$112=$G$220,BX112,0)+IF($G$114=$G$220,BX114,0)+IF($G$116=$G$220,BX116,0)+IF($G$118=$G$220,BX118,0)+IF($G$120=$G$220,BX120,0)+IF($G$122=$G$220,BX122,0)+IF($G$124=$G$220,BX124,0)+IF($G$126=$G$220,BX126,0)+IF($G$128=$G$220,BX128,0)+IF($G$130=$G$220,BX130,0)+IF($G$132=$G$220,BX132,0)+IF($G$134=$G$220,BX134,0)+IF($G$136=$G$220,BX136,0)+IF($G$138=$G$220,BX138,0)+IF($G$140=$G$220,BX140,0)+IF($G$142=$G$220,BX142,0)+IF($G$144=$G$220,BX144,0)+IF($G$146=$G$220,BX146,0)+IF($G$148=$G$220,BX148,0)+IF($G$150=$G$220,BX150,0)+IF($G$152=$G$220,BX152,0)+IF($G$154=$G$220,BX154,0)+IF($G$156=$G$220,BX156,0)+IF($G$158=$G$220,BX158,0)+IF($G$160=$G$220,BX160,0)+IF($G$162=$G$220,BX162,0)+IF($G$164=$G$220,BX164,0)+IF($G$166=$G$220,BX166,0)+IF($G$168=$G$220,BX168,0)+IF($G$170=$G$220,BX170,0)+IF($G$172=$G$220,BX172,0)+IF($G$174=$G$220,BX174,0)+IF($G$176=$G$220,BX176,0)+IF($G$178=$G$220,BX178,0)+IF($G$180=$G$220,BX180,0)+IF($G$182=$G$220,BX182,0)+IF($G$184=$G$220,BX184,0)+IF($G$186=$G$220,BX186,0)+IF($G$188=$G$220,BX188,0)+IF($G$190=$G$220,BX190,0)+IF($G$192=$G$220,BX192,0)</f>
        <v>0</v>
      </c>
      <c r="BY220" s="136"/>
      <c r="BZ220" s="111"/>
      <c r="CA220" s="111"/>
      <c r="CB220" s="111"/>
      <c r="CC220" s="112"/>
      <c r="CD220" s="106">
        <f>IF($G$10=$G$220,CD10,0)+IF($G$12=$G$220,CD12,0)+IF($G$14=$G$220,CD14,0)+IF($G$16=$G$220,CD16,0)+IF($G$18=$G$220,CD18,0)+IF($G$20=$G$220,CD20,0)+IF($G$22=$G$220,CD22,0)+IF($G$24=$G$220,CD24,0)+IF($G$26=$G$220,CD26,0)+IF($G$28=$G$220,CD28,0)+IF($G$30=$G$220,CD30,0)+IF($G$32=$G$220,CD32,0)+IF($G$34=$G$220,CD34,0)+IF($G$36=$G$220,CD36,0)+IF($G$38=$G$220,CD38,0)+IF($G$40=$G$220,CD40,0)+IF($G$42=$G$220,CD42,0)+IF($G$44=$G$220,CD44,0)+IF($G$46=$G$220,CD46,0)+IF($G$48=$G$220,CD48,0)+IF($G$50=$G$220,CD50,0)+IF($G$52=$G$220,CD52,0)+IF($G$54=$G$220,CD54,0)+IF($G$56=$G$220,CD56,0)+IF($G$58=$G$220,CD58,0)+IF($G$60=$G$220,CD60,0)+IF($G$62=$G$220,CD62,0)+IF($G$64=$G$220,CD64,0)+IF($G$66=$G$220,CD66,0)+IF($G$68=$G$220,CD68,0)+IF($G$70=$G$220,CD70,0)+IF($G$72=$G$220,CD72,0)+IF($G$74=$G$220,CD74,0)+IF($G$76=$G$220,CD76,0)+IF($G$78=$G$220,CD78,0)+IF($G$80=$G$220,CD80,0)+IF($G$82=$G$220,CD82,0)+IF($G$84=$G$220,CD84,0)+IF($G$86=$G$220,CD86,0)+IF($G$88=$G$220,CD88,0)+IF($G$90=$G$220,CD90,0)+IF($G$92=$G$220,CD92,0)+IF($G$94=$G$220,CD94,0)+IF($G$96=$G$220,CD96,0)+IF($G$98=$G$220,CD98,0)+IF($G$100=$G$220,CD100,0)+IF($G$102=$G$220,CD102,0)+IF($G$104=$G$220,CD104,0)+IF($G$106=$G$220,CD106,0)+IF($G$108=$G$220,CD108,0)+IF($G$110=$G$220,CD110,0)+IF($G$112=$G$220,CD112,0)+IF($G$114=$G$220,CD114,0)+IF($G$116=$G$220,CD116,0)+IF($G$118=$G$220,CD118,0)+IF($G$120=$G$220,CD120,0)+IF($G$122=$G$220,CD122,0)+IF($G$124=$G$220,CD124,0)+IF($G$126=$G$220,CD126,0)+IF($G$128=$G$220,CD128,0)+IF($G$130=$G$220,CD130,0)+IF($G$132=$G$220,CD132,0)+IF($G$134=$G$220,CD134,0)+IF($G$136=$G$220,CD136,0)+IF($G$138=$G$220,CD138,0)+IF($G$140=$G$220,CD140,0)+IF($G$142=$G$220,CD142,0)+IF($G$144=$G$220,CD144,0)+IF($G$146=$G$220,CD146,0)+IF($G$148=$G$220,CD148,0)+IF($G$150=$G$220,CD150,0)+IF($G$152=$G$220,CD152,0)+IF($G$154=$G$220,CD154,0)+IF($G$156=$G$220,CD156,0)+IF($G$158=$G$220,CD158,0)+IF($G$160=$G$220,CD160,0)+IF($G$162=$G$220,CD162,0)+IF($G$164=$G$220,CD164,0)+IF($G$166=$G$220,CD166,0)+IF($G$168=$G$220,CD168,0)+IF($G$170=$G$220,CD170,0)+IF($G$172=$G$220,CD172,0)+IF($G$174=$G$220,CD174,0)+IF($G$176=$G$220,CD176,0)+IF($G$178=$G$220,CD178,0)+IF($G$180=$G$220,CD180,0)+IF($G$182=$G$220,CD182,0)+IF($G$184=$G$220,CD184,0)+IF($G$186=$G$220,CD186,0)+IF($G$188=$G$220,CD188,0)+IF($G$190=$G$220,CD190,0)+IF($G$192=$G$220,CD192,0)</f>
        <v>0</v>
      </c>
      <c r="CE220" s="137"/>
      <c r="CF220" s="17"/>
      <c r="CG220" s="18"/>
      <c r="CH220" s="18"/>
    </row>
    <row r="221" spans="1:86" ht="16.149999999999999" hidden="1" customHeight="1" outlineLevel="1" thickBot="1" x14ac:dyDescent="0.35">
      <c r="A221" s="67"/>
      <c r="B221" s="509"/>
      <c r="C221" s="476"/>
      <c r="D221" s="477"/>
      <c r="E221" s="477"/>
      <c r="F221" s="478"/>
      <c r="G221" s="480"/>
      <c r="H221" s="99">
        <f>IF(G11=$G$220,H11,0)+IF(G13=$G$220,H13,0)+IF(G15=$G$220,H15,0)+IF(G17=$G$220,H17,0)+IF(G19=$G$220,H19,0)+IF(G21=$G$220,H21,0)+IF(G23=$G$220,H23,0)+IF(G25=$G$220,H25,0)+IF(G27=$G$220,H27,0)+IF(G29=$G$220,H29,0)+IF(G31=$G$220,H31,0)+IF(G33=$G$220,H33,0)+IF(G35=$G$220,H35,0)+IF(G37=$G$220,H37,0)+IF(G39=$G$220,H39,0)+IF(G41=$G$220,H41,0)+IF(G43=$G$220,H43,0)+IF(G45=$G$220,H45,0)+IF(G47=$G$220,H47,0)+IF(G49=$G$220,H49,0)+IF(G51=$G$220,H51,0)+IF(G53=$G$220,H53,0)+IF(G55=$G$220,H55,0)+IF(G57=$G$220,H57,0)+IF(G59=$G$220,H59,0)+IF(G61=$G$220,H61,0)+IF(G63=$G$220,H63,0)+IF(G65=$G$220,H65,0)+IF(G67=$G$220,H67,0)+IF(G69=$G$220,H69,0)+IF(G71=$G$220,H71,0)+IF(G73=$G$220,H73,0)+IF(G75=$G$220,H75,0)+IF(G77=$G$220,H77,0)+IF(G79=$G$220,H79,0)+IF(G81=$G$220,H81,0)+IF(G83=$G$220,H83,0)+IF(G85=$G$220,H85,0)+IF(G87=$G$220,H87,0)+IF(G89=$G$220,H89,0)+IF(G91=$G$220,H91,0)+IF(G93=$G$220,H93,0)+IF(G95=$G$220,H95,0)+IF(G97=$G$220,H97,0)+IF(G99=$G$220,H99,0)+IF(G101=$G$220,H101,0)+IF(G103=$G$220,H103,0)+IF(G105=$G$220,H105,0)+IF(G107=$G$220,H107,0)+IF(G109=$G$220,H109,0)+IF(G111=$G$220,H111,0)+IF(G113=$G$220,H113,0)+IF(G115=$G$220,H115,0)+IF(G117=$G$220,H117,0)+IF(G119=$G$220,H119,0)+IF(G121=$G$220,H121,0)+IF(G123=$G$220,H123,0)+IF(G125=$G$220,H125,0)+IF(G127=$G$220,H127,0)+IF(G129=$G$220,H129,0)+IF(G131=$G$220,H131,0)+IF(G133=$G$220,H133,0)+IF(G135=$G$220,H135,0)+IF(G137=$G$220,H137,0)+IF(G139=$G$220,H139,0)+IF(G141=$G$220,H141,0)+IF(G143=$G$220,H143,0)+IF(G145=$G$220,H145,0)+IF(G147=$G$220,H147,0)+IF(G149=$G$220,H149,0)+IF(G151=$G$220,H151,0)+IF(G153=$G$220,H153,0)+IF(G155=$G$220,H155,0)+IF(G157=$G$220,H157,0)+IF(G159=$G$220,H159,0)+IF(G161=$G$220,H161,0)+IF(G163=$G$220,H163,0)+IF(G165=$G$220,H165,0)+IF(G167=$G$220,H167,0)+IF(G169=$G$220,H169,0)+IF(G171=$G$220,H171,0)+IF(G173=$G$220,H173,0)+IF(G175=$G$220,H175,0)+IF(G177=$G$220,H177,0)+IF(G179=$G$220,H179,0)+IF(G181=$G$220,H181,0)+IF(G183=$G$220,H183,0)+IF(G185=$G$220,H185,0)+IF(G187=$G$220,H187,0)+IF(G189=$G$220,H189,0)+IF(G191=$G$220,H191,0)+IF(G193=$G$220,H193,0)</f>
        <v>0</v>
      </c>
      <c r="I221" s="470"/>
      <c r="J221" s="478"/>
      <c r="K221" s="221"/>
      <c r="L221" s="53"/>
      <c r="M221" s="53"/>
      <c r="N221" s="511"/>
      <c r="O221" s="235">
        <f t="shared" si="117"/>
        <v>0</v>
      </c>
      <c r="P221" s="107">
        <f>IF($G$11=$G$220,P11,0)+IF($G$13=$G$220,P13,0)+IF($G$15=$G$220,P15,0)+IF($G$17=$G$220,P17,0)+IF($G$19=$G$220,P19,0)+IF($G$21=$G$220,P21,0)+IF($G$23=$G$220,P23,0)+IF($G$25=$G$220,P25,0)+IF($G$27=$G$220,P27,0)+IF($G$29=$G$220,P29,0)+IF($G$31=$G$220,P31,0)+IF($G$33=$G$220,P33,0)+IF($G$35=$G$220,P35,0)+IF($G$37=$G$220,P37,0)+IF($G$39=$G$220,P39,0)+IF($G$41=$G$220,P41,0)+IF($G$43=$G$220,P43,0)+IF($G$45=$G$220,P45,0)+IF($G$47=$G$220,P47,0)+IF($G$49=$G$220,P49,0)+IF($G$51=$G$220,P51,0)+IF($G$53=$G$220,P53,0)+IF($G$55=$G$220,P55,0)+IF($G$57=$G$220,P57,0)+IF($G$59=$G$220,P59,0)+IF($G$61=$G$220,P61,0)+IF($G$63=$G$220,P63,0)+IF($G$65=$G$220,P65,0)+IF($G$67=$G$220,P67,0)+IF($G$69=$G$220,P69,0)+IF($G$71=$G$220,P71,0)+IF($G$73=$G$220,P73,0)+IF($G$75=$G$220,P75,0)+IF($G$77=$G$220,P77,0)+IF($G$79=$G$220,P79,0)+IF($G$81=$G$220,P81,0)+IF($G$83=$G$220,P83,0)+IF($G$85=$G$220,P85,0)+IF($G$87=$G$220,P87,0)+IF($G$89=$G$220,P89,0)+IF($G$91=$G$220,P91,0)+IF($G$93=$G$220,P93,0)+IF($G$95=$G$220,P95,0)+IF($G$97=$G$220,P97,0)+IF($G$99=$G$220,P99,0)+IF($G$101=$G$220,P101,0)+IF($G$103=$G$220,P103,0)+IF($G$105=$G$220,P105,0)+IF($G$107=$G$220,P107,0)+IF($G$109=$G$220,P109,0)+IF($G$111=$G$220,P111,0)+IF($G$113=$G$220,P113,0)+IF($G$115=$G$220,P115,0)+IF($G$117=$G$220,P117,0)+IF($G$119=$G$220,P119,0)+IF($G$121=$G$220,P121,0)+IF($G$123=$G$220,P123,0)+IF($G$125=$G$220,P125,0)+IF($G$127=$G$220,P127,0)+IF($G$129=$G$220,P129,0)+IF($G$131=$G$220,P131,0)+IF($G$133=$G$220,P133,0)+IF($G$135=$G$220,P135,0)+IF($G$137=$G$220,P137,0)+IF($G$139=$G$220,P139,0)+IF($G$141=$G$220,P141,0)+IF($G$143=$G$220,P143,0)+IF($G$145=$G$220,P145,0)+IF($G$147=$G$220,P147,0)+IF($G$149=$G$220,P149,0)+IF($G$151=$G$220,P151,0)+IF($G$153=$G$220,P153,0)+IF($G$155=$G$220,P155,0)+IF($G$157=$G$220,P157,0)+IF($G$159=$G$220,P159,0)+IF($G$161=$G$220,P161,0)+IF($G$163=$G$220,P163,0)+IF($G$165=$G$220,P165,0)+IF($G$167=$G$220,P167,0)+IF($G$169=$G$220,P169,0)+IF($G$171=$G$220,P171,0)+IF($G$173=$G$220,P173,0)+IF($G$175=$G$220,P175,0)+IF($G$177=$G$220,P177,0)+IF($G$179=$G$220,P179,0)+IF($G$181=$G$220,P181,0)+IF($G$183=$G$220,P183,0)+IF($G$185=$G$220,P185,0)+IF($G$187=$G$220,P187,0)+IF($G$189=$G$220,P189,0)+IF($G$191=$G$220,P191,0)+IF($G$193=$G$220,P193,0)</f>
        <v>0</v>
      </c>
      <c r="Q221" s="138"/>
      <c r="R221" s="139"/>
      <c r="S221" s="131"/>
      <c r="T221" s="131"/>
      <c r="U221" s="131"/>
      <c r="V221" s="107">
        <f>IF($G$11=$G$220,V11,0)+IF($G$13=$G$220,V13,0)+IF($G$15=$G$220,V15,0)+IF($G$17=$G$220,V17,0)+IF($G$19=$G$220,V19,0)+IF($G$21=$G$220,V21,0)+IF($G$23=$G$220,V23,0)+IF($G$25=$G$220,V25,0)+IF($G$27=$G$220,V27,0)+IF($G$29=$G$220,V29,0)+IF($G$31=$G$220,V31,0)+IF($G$33=$G$220,V33,0)+IF($G$35=$G$220,V35,0)+IF($G$37=$G$220,V37,0)+IF($G$39=$G$220,V39,0)+IF($G$41=$G$220,V41,0)+IF($G$43=$G$220,V43,0)+IF($G$45=$G$220,V45,0)+IF($G$47=$G$220,V47,0)+IF($G$49=$G$220,V49,0)+IF($G$51=$G$220,V51,0)+IF($G$53=$G$220,V53,0)+IF($G$55=$G$220,V55,0)+IF($G$57=$G$220,V57,0)+IF($G$59=$G$220,V59,0)+IF($G$61=$G$220,V61,0)+IF($G$63=$G$220,V63,0)+IF($G$65=$G$220,V65,0)+IF($G$67=$G$220,V67,0)+IF($G$69=$G$220,V69,0)+IF($G$71=$G$220,V71,0)+IF($G$73=$G$220,V73,0)+IF($G$75=$G$220,V75,0)+IF($G$77=$G$220,V77,0)+IF($G$79=$G$220,V79,0)+IF($G$81=$G$220,V81,0)+IF($G$83=$G$220,V83,0)+IF($G$85=$G$220,V85,0)+IF($G$87=$G$220,V87,0)+IF($G$89=$G$220,V89,0)+IF($G$91=$G$220,V91,0)+IF($G$93=$G$220,V93,0)+IF($G$95=$G$220,V95,0)+IF($G$97=$G$220,V97,0)+IF($G$99=$G$220,V99,0)+IF($G$101=$G$220,V101,0)+IF($G$103=$G$220,V103,0)+IF($G$105=$G$220,V105,0)+IF($G$107=$G$220,V107,0)+IF($G$109=$G$220,V109,0)+IF($G$111=$G$220,V111,0)+IF($G$113=$G$220,V113,0)+IF($G$115=$G$220,V115,0)+IF($G$117=$G$220,V117,0)+IF($G$119=$G$220,V119,0)+IF($G$121=$G$220,V121,0)+IF($G$123=$G$220,V123,0)+IF($G$125=$G$220,V125,0)+IF($G$127=$G$220,V127,0)+IF($G$129=$G$220,V129,0)+IF($G$131=$G$220,V131,0)+IF($G$133=$G$220,V133,0)+IF($G$135=$G$220,V135,0)+IF($G$137=$G$220,V137,0)+IF($G$139=$G$220,V139,0)+IF($G$141=$G$220,V141,0)+IF($G$143=$G$220,V143,0)+IF($G$145=$G$220,V145,0)+IF($G$147=$G$220,V147,0)+IF($G$149=$G$220,V149,0)+IF($G$151=$G$220,V151,0)+IF($G$153=$G$220,V153,0)+IF($G$155=$G$220,V155,0)+IF($G$157=$G$220,V157,0)+IF($G$159=$G$220,V159,0)+IF($G$161=$G$220,V161,0)+IF($G$163=$G$220,V163,0)+IF($G$165=$G$220,V165,0)+IF($G$167=$G$220,V167,0)+IF($G$169=$G$220,V169,0)+IF($G$171=$G$220,V171,0)+IF($G$173=$G$220,V173,0)+IF($G$175=$G$220,V175,0)+IF($G$177=$G$220,V177,0)+IF($G$179=$G$220,V179,0)+IF($G$181=$G$220,V181,0)+IF($G$183=$G$220,V183,0)+IF($G$185=$G$220,V185,0)+IF($G$187=$G$220,V187,0)+IF($G$189=$G$220,V189,0)+IF($G$191=$G$220,V191,0)+IF($G$193=$G$220,V193,0)</f>
        <v>0</v>
      </c>
      <c r="W221" s="138"/>
      <c r="X221" s="131"/>
      <c r="Y221" s="131"/>
      <c r="Z221" s="131"/>
      <c r="AA221" s="131"/>
      <c r="AB221" s="107">
        <f>IF($G$11=$G$220,AB11,0)+IF($G$13=$G$220,AB13,0)+IF($G$15=$G$220,AB15,0)+IF($G$17=$G$220,AB17,0)+IF($G$19=$G$220,AB19,0)+IF($G$21=$G$220,AB21,0)+IF($G$23=$G$220,AB23,0)+IF($G$25=$G$220,AB25,0)+IF($G$27=$G$220,AB27,0)+IF($G$29=$G$220,AB29,0)+IF($G$31=$G$220,AB31,0)+IF($G$33=$G$220,AB33,0)+IF($G$35=$G$220,AB35,0)+IF($G$37=$G$220,AB37,0)+IF($G$39=$G$220,AB39,0)+IF($G$41=$G$220,AB41,0)+IF($G$43=$G$220,AB43,0)+IF($G$45=$G$220,AB45,0)+IF($G$47=$G$220,AB47,0)+IF($G$49=$G$220,AB49,0)+IF($G$51=$G$220,AB51,0)+IF($G$53=$G$220,AB53,0)+IF($G$55=$G$220,AB55,0)+IF($G$57=$G$220,AB57,0)+IF($G$59=$G$220,AB59,0)+IF($G$61=$G$220,AB61,0)+IF($G$63=$G$220,AB63,0)+IF($G$65=$G$220,AB65,0)+IF($G$67=$G$220,AB67,0)+IF($G$69=$G$220,AB69,0)+IF($G$71=$G$220,AB71,0)+IF($G$73=$G$220,AB73,0)+IF($G$75=$G$220,AB75,0)+IF($G$77=$G$220,AB77,0)+IF($G$79=$G$220,AB79,0)+IF($G$81=$G$220,AB81,0)+IF($G$83=$G$220,AB83,0)+IF($G$85=$G$220,AB85,0)+IF($G$87=$G$220,AB87,0)+IF($G$89=$G$220,AB89,0)+IF($G$91=$G$220,AB91,0)+IF($G$93=$G$220,AB93,0)+IF($G$95=$G$220,AB95,0)+IF($G$97=$G$220,AB97,0)+IF($G$99=$G$220,AB99,0)+IF($G$101=$G$220,AB101,0)+IF($G$103=$G$220,AB103,0)+IF($G$105=$G$220,AB105,0)+IF($G$107=$G$220,AB107,0)+IF($G$109=$G$220,AB109,0)+IF($G$111=$G$220,AB111,0)+IF($G$113=$G$220,AB113,0)+IF($G$115=$G$220,AB115,0)+IF($G$117=$G$220,AB117,0)+IF($G$119=$G$220,AB119,0)+IF($G$121=$G$220,AB121,0)+IF($G$123=$G$220,AB123,0)+IF($G$125=$G$220,AB125,0)+IF($G$127=$G$220,AB127,0)+IF($G$129=$G$220,AB129,0)+IF($G$131=$G$220,AB131,0)+IF($G$133=$G$220,AB133,0)+IF($G$135=$G$220,AB135,0)+IF($G$137=$G$220,AB137,0)+IF($G$139=$G$220,AB139,0)+IF($G$141=$G$220,AB141,0)+IF($G$143=$G$220,AB143,0)+IF($G$145=$G$220,AB145,0)+IF($G$147=$G$220,AB147,0)+IF($G$149=$G$220,AB149,0)+IF($G$151=$G$220,AB151,0)+IF($G$153=$G$220,AB153,0)+IF($G$155=$G$220,AB155,0)+IF($G$157=$G$220,AB157,0)+IF($G$159=$G$220,AB159,0)+IF($G$161=$G$220,AB161,0)+IF($G$163=$G$220,AB163,0)+IF($G$165=$G$220,AB165,0)+IF($G$167=$G$220,AB167,0)+IF($G$169=$G$220,AB169,0)+IF($G$171=$G$220,AB171,0)+IF($G$173=$G$220,AB173,0)+IF($G$175=$G$220,AB175,0)+IF($G$177=$G$220,AB177,0)+IF($G$179=$G$220,AB179,0)+IF($G$181=$G$220,AB181,0)+IF($G$183=$G$220,AB183,0)+IF($G$185=$G$220,AB185,0)+IF($G$187=$G$220,AB187,0)+IF($G$189=$G$220,AB189,0)+IF($G$191=$G$220,AB191,0)+IF($G$193=$G$220,AB193,0)</f>
        <v>0</v>
      </c>
      <c r="AC221" s="138"/>
      <c r="AD221" s="131"/>
      <c r="AE221" s="131"/>
      <c r="AF221" s="131"/>
      <c r="AG221" s="131"/>
      <c r="AH221" s="107">
        <f>IF($G$11=$G$220,AH11,0)+IF($G$13=$G$220,AH13,0)+IF($G$15=$G$220,AH15,0)+IF($G$17=$G$220,AH17,0)+IF($G$19=$G$220,AH19,0)+IF($G$21=$G$220,AH21,0)+IF($G$23=$G$220,AH23,0)+IF($G$25=$G$220,AH25,0)+IF($G$27=$G$220,AH27,0)+IF($G$29=$G$220,AH29,0)+IF($G$31=$G$220,AH31,0)+IF($G$33=$G$220,AH33,0)+IF($G$35=$G$220,AH35,0)+IF($G$37=$G$220,AH37,0)+IF($G$39=$G$220,AH39,0)+IF($G$41=$G$220,AH41,0)+IF($G$43=$G$220,AH43,0)+IF($G$45=$G$220,AH45,0)+IF($G$47=$G$220,AH47,0)+IF($G$49=$G$220,AH49,0)+IF($G$51=$G$220,AH51,0)+IF($G$53=$G$220,AH53,0)+IF($G$55=$G$220,AH55,0)+IF($G$57=$G$220,AH57,0)+IF($G$59=$G$220,AH59,0)+IF($G$61=$G$220,AH61,0)+IF($G$63=$G$220,AH63,0)+IF($G$65=$G$220,AH65,0)+IF($G$67=$G$220,AH67,0)+IF($G$69=$G$220,AH69,0)+IF($G$71=$G$220,AH71,0)+IF($G$73=$G$220,AH73,0)+IF($G$75=$G$220,AH75,0)+IF($G$77=$G$220,AH77,0)+IF($G$79=$G$220,AH79,0)+IF($G$81=$G$220,AH81,0)+IF($G$83=$G$220,AH83,0)+IF($G$85=$G$220,AH85,0)+IF($G$87=$G$220,AH87,0)+IF($G$89=$G$220,AH89,0)+IF($G$91=$G$220,AH91,0)+IF($G$93=$G$220,AH93,0)+IF($G$95=$G$220,AH95,0)+IF($G$97=$G$220,AH97,0)+IF($G$99=$G$220,AH99,0)+IF($G$101=$G$220,AH101,0)+IF($G$103=$G$220,AH103,0)+IF($G$105=$G$220,AH105,0)+IF($G$107=$G$220,AH107,0)+IF($G$109=$G$220,AH109,0)+IF($G$111=$G$220,AH111,0)+IF($G$113=$G$220,AH113,0)+IF($G$115=$G$220,AH115,0)+IF($G$117=$G$220,AH117,0)+IF($G$119=$G$220,AH119,0)+IF($G$121=$G$220,AH121,0)+IF($G$123=$G$220,AH123,0)+IF($G$125=$G$220,AH125,0)+IF($G$127=$G$220,AH127,0)+IF($G$129=$G$220,AH129,0)+IF($G$131=$G$220,AH131,0)+IF($G$133=$G$220,AH133,0)+IF($G$135=$G$220,AH135,0)+IF($G$137=$G$220,AH137,0)+IF($G$139=$G$220,AH139,0)+IF($G$141=$G$220,AH141,0)+IF($G$143=$G$220,AH143,0)+IF($G$145=$G$220,AH145,0)+IF($G$147=$G$220,AH147,0)+IF($G$149=$G$220,AH149,0)+IF($G$151=$G$220,AH151,0)+IF($G$153=$G$220,AH153,0)+IF($G$155=$G$220,AH155,0)+IF($G$157=$G$220,AH157,0)+IF($G$159=$G$220,AH159,0)+IF($G$161=$G$220,AH161,0)+IF($G$163=$G$220,AH163,0)+IF($G$165=$G$220,AH165,0)+IF($G$167=$G$220,AH167,0)+IF($G$169=$G$220,AH169,0)+IF($G$171=$G$220,AH171,0)+IF($G$173=$G$220,AH173,0)+IF($G$175=$G$220,AH175,0)+IF($G$177=$G$220,AH177,0)+IF($G$179=$G$220,AH179,0)+IF($G$181=$G$220,AH181,0)+IF($G$183=$G$220,AH183,0)+IF($G$185=$G$220,AH185,0)+IF($G$187=$G$220,AH187,0)+IF($G$189=$G$220,AH189,0)+IF($G$191=$G$220,AH191,0)+IF($G$193=$G$220,AH193,0)</f>
        <v>0</v>
      </c>
      <c r="AI221" s="138"/>
      <c r="AJ221" s="131"/>
      <c r="AK221" s="131"/>
      <c r="AL221" s="131"/>
      <c r="AM221" s="131"/>
      <c r="AN221" s="107">
        <f>IF($G$11=$G$220,AN11,0)+IF($G$13=$G$220,AN13,0)+IF($G$15=$G$220,AN15,0)+IF($G$17=$G$220,AN17,0)+IF($G$19=$G$220,AN19,0)+IF($G$21=$G$220,AN21,0)+IF($G$23=$G$220,AN23,0)+IF($G$25=$G$220,AN25,0)+IF($G$27=$G$220,AN27,0)+IF($G$29=$G$220,AN29,0)+IF($G$31=$G$220,AN31,0)+IF($G$33=$G$220,AN33,0)+IF($G$35=$G$220,AN35,0)+IF($G$37=$G$220,AN37,0)+IF($G$39=$G$220,AN39,0)+IF($G$41=$G$220,AN41,0)+IF($G$43=$G$220,AN43,0)+IF($G$45=$G$220,AN45,0)+IF($G$47=$G$220,AN47,0)+IF($G$49=$G$220,AN49,0)+IF($G$51=$G$220,AN51,0)+IF($G$53=$G$220,AN53,0)+IF($G$55=$G$220,AN55,0)+IF($G$57=$G$220,AN57,0)+IF($G$59=$G$220,AN59,0)+IF($G$61=$G$220,AN61,0)+IF($G$63=$G$220,AN63,0)+IF($G$65=$G$220,AN65,0)+IF($G$67=$G$220,AN67,0)+IF($G$69=$G$220,AN69,0)+IF($G$71=$G$220,AN71,0)+IF($G$73=$G$220,AN73,0)+IF($G$75=$G$220,AN75,0)+IF($G$77=$G$220,AN77,0)+IF($G$79=$G$220,AN79,0)+IF($G$81=$G$220,AN81,0)+IF($G$83=$G$220,AN83,0)+IF($G$85=$G$220,AN85,0)+IF($G$87=$G$220,AN87,0)+IF($G$89=$G$220,AN89,0)+IF($G$91=$G$220,AN91,0)+IF($G$93=$G$220,AN93,0)+IF($G$95=$G$220,AN95,0)+IF($G$97=$G$220,AN97,0)+IF($G$99=$G$220,AN99,0)+IF($G$101=$G$220,AN101,0)+IF($G$103=$G$220,AN103,0)+IF($G$105=$G$220,AN105,0)+IF($G$107=$G$220,AN107,0)+IF($G$109=$G$220,AN109,0)+IF($G$111=$G$220,AN111,0)+IF($G$113=$G$220,AN113,0)+IF($G$115=$G$220,AN115,0)+IF($G$117=$G$220,AN117,0)+IF($G$119=$G$220,AN119,0)+IF($G$121=$G$220,AN121,0)+IF($G$123=$G$220,AN123,0)+IF($G$125=$G$220,AN125,0)+IF($G$127=$G$220,AN127,0)+IF($G$129=$G$220,AN129,0)+IF($G$131=$G$220,AN131,0)+IF($G$133=$G$220,AN133,0)+IF($G$135=$G$220,AN135,0)+IF($G$137=$G$220,AN137,0)+IF($G$139=$G$220,AN139,0)+IF($G$141=$G$220,AN141,0)+IF($G$143=$G$220,AN143,0)+IF($G$145=$G$220,AN145,0)+IF($G$147=$G$220,AN147,0)+IF($G$149=$G$220,AN149,0)+IF($G$151=$G$220,AN151,0)+IF($G$153=$G$220,AN153,0)+IF($G$155=$G$220,AN155,0)+IF($G$157=$G$220,AN157,0)+IF($G$159=$G$220,AN159,0)+IF($G$161=$G$220,AN161,0)+IF($G$163=$G$220,AN163,0)+IF($G$165=$G$220,AN165,0)+IF($G$167=$G$220,AN167,0)+IF($G$169=$G$220,AN169,0)+IF($G$171=$G$220,AN171,0)+IF($G$173=$G$220,AN173,0)+IF($G$175=$G$220,AN175,0)+IF($G$177=$G$220,AN177,0)+IF($G$179=$G$220,AN179,0)+IF($G$181=$G$220,AN181,0)+IF($G$183=$G$220,AN183,0)+IF($G$185=$G$220,AN185,0)+IF($G$187=$G$220,AN187,0)+IF($G$189=$G$220,AN189,0)+IF($G$191=$G$220,AN191,0)+IF($G$193=$G$220,AN193,0)</f>
        <v>0</v>
      </c>
      <c r="AO221" s="138"/>
      <c r="AP221" s="131"/>
      <c r="AQ221" s="131"/>
      <c r="AR221" s="131"/>
      <c r="AS221" s="131"/>
      <c r="AT221" s="107">
        <f>IF($G$11=$G$220,AT11,0)+IF($G$13=$G$220,AT13,0)+IF($G$15=$G$220,AT15,0)+IF($G$17=$G$220,AT17,0)+IF($G$19=$G$220,AT19,0)+IF($G$21=$G$220,AT21,0)+IF($G$23=$G$220,AT23,0)+IF($G$25=$G$220,AT25,0)+IF($G$27=$G$220,AT27,0)+IF($G$29=$G$220,AT29,0)+IF($G$31=$G$220,AT31,0)+IF($G$33=$G$220,AT33,0)+IF($G$35=$G$220,AT35,0)+IF($G$37=$G$220,AT37,0)+IF($G$39=$G$220,AT39,0)+IF($G$41=$G$220,AT41,0)+IF($G$43=$G$220,AT43,0)+IF($G$45=$G$220,AT45,0)+IF($G$47=$G$220,AT47,0)+IF($G$49=$G$220,AT49,0)+IF($G$51=$G$220,AT51,0)+IF($G$53=$G$220,AT53,0)+IF($G$55=$G$220,AT55,0)+IF($G$57=$G$220,AT57,0)+IF($G$59=$G$220,AT59,0)+IF($G$61=$G$220,AT61,0)+IF($G$63=$G$220,AT63,0)+IF($G$65=$G$220,AT65,0)+IF($G$67=$G$220,AT67,0)+IF($G$69=$G$220,AT69,0)+IF($G$71=$G$220,AT71,0)+IF($G$73=$G$220,AT73,0)+IF($G$75=$G$220,AT75,0)+IF($G$77=$G$220,AT77,0)+IF($G$79=$G$220,AT79,0)+IF($G$81=$G$220,AT81,0)+IF($G$83=$G$220,AT83,0)+IF($G$85=$G$220,AT85,0)+IF($G$87=$G$220,AT87,0)+IF($G$89=$G$220,AT89,0)+IF($G$91=$G$220,AT91,0)+IF($G$93=$G$220,AT93,0)+IF($G$95=$G$220,AT95,0)+IF($G$97=$G$220,AT97,0)+IF($G$99=$G$220,AT99,0)+IF($G$101=$G$220,AT101,0)+IF($G$103=$G$220,AT103,0)+IF($G$105=$G$220,AT105,0)+IF($G$107=$G$220,AT107,0)+IF($G$109=$G$220,AT109,0)+IF($G$111=$G$220,AT111,0)+IF($G$113=$G$220,AT113,0)+IF($G$115=$G$220,AT115,0)+IF($G$117=$G$220,AT117,0)+IF($G$119=$G$220,AT119,0)+IF($G$121=$G$220,AT121,0)+IF($G$123=$G$220,AT123,0)+IF($G$125=$G$220,AT125,0)+IF($G$127=$G$220,AT127,0)+IF($G$129=$G$220,AT129,0)+IF($G$131=$G$220,AT131,0)+IF($G$133=$G$220,AT133,0)+IF($G$135=$G$220,AT135,0)+IF($G$137=$G$220,AT137,0)+IF($G$139=$G$220,AT139,0)+IF($G$141=$G$220,AT141,0)+IF($G$143=$G$220,AT143,0)+IF($G$145=$G$220,AT145,0)+IF($G$147=$G$220,AT147,0)+IF($G$149=$G$220,AT149,0)+IF($G$151=$G$220,AT151,0)+IF($G$153=$G$220,AT153,0)+IF($G$155=$G$220,AT155,0)+IF($G$157=$G$220,AT157,0)+IF($G$159=$G$220,AT159,0)+IF($G$161=$G$220,AT161,0)+IF($G$163=$G$220,AT163,0)+IF($G$165=$G$220,AT165,0)+IF($G$167=$G$220,AT167,0)+IF($G$169=$G$220,AT169,0)+IF($G$171=$G$220,AT171,0)+IF($G$173=$G$220,AT173,0)+IF($G$175=$G$220,AT175,0)+IF($G$177=$G$220,AT177,0)+IF($G$179=$G$220,AT179,0)+IF($G$181=$G$220,AT181,0)+IF($G$183=$G$220,AT183,0)+IF($G$185=$G$220,AT185,0)+IF($G$187=$G$220,AT187,0)+IF($G$189=$G$220,AT189,0)+IF($G$191=$G$220,AT191,0)+IF($G$193=$G$220,AT193,0)</f>
        <v>0</v>
      </c>
      <c r="AU221" s="138"/>
      <c r="AV221" s="131"/>
      <c r="AW221" s="131"/>
      <c r="AX221" s="131"/>
      <c r="AY221" s="131"/>
      <c r="AZ221" s="107">
        <f>IF($G$11=$G$220,AZ11,0)+IF($G$13=$G$220,AZ13,0)+IF($G$15=$G$220,AZ15,0)+IF($G$17=$G$220,AZ17,0)+IF($G$19=$G$220,AZ19,0)+IF($G$21=$G$220,AZ21,0)+IF($G$23=$G$220,AZ23,0)+IF($G$25=$G$220,AZ25,0)+IF($G$27=$G$220,AZ27,0)+IF($G$29=$G$220,AZ29,0)+IF($G$31=$G$220,AZ31,0)+IF($G$33=$G$220,AZ33,0)+IF($G$35=$G$220,AZ35,0)+IF($G$37=$G$220,AZ37,0)+IF($G$39=$G$220,AZ39,0)+IF($G$41=$G$220,AZ41,0)+IF($G$43=$G$220,AZ43,0)+IF($G$45=$G$220,AZ45,0)+IF($G$47=$G$220,AZ47,0)+IF($G$49=$G$220,AZ49,0)+IF($G$51=$G$220,AZ51,0)+IF($G$53=$G$220,AZ53,0)+IF($G$55=$G$220,AZ55,0)+IF($G$57=$G$220,AZ57,0)+IF($G$59=$G$220,AZ59,0)+IF($G$61=$G$220,AZ61,0)+IF($G$63=$G$220,AZ63,0)+IF($G$65=$G$220,AZ65,0)+IF($G$67=$G$220,AZ67,0)+IF($G$69=$G$220,AZ69,0)+IF($G$71=$G$220,AZ71,0)+IF($G$73=$G$220,AZ73,0)+IF($G$75=$G$220,AZ75,0)+IF($G$77=$G$220,AZ77,0)+IF($G$79=$G$220,AZ79,0)+IF($G$81=$G$220,AZ81,0)+IF($G$83=$G$220,AZ83,0)+IF($G$85=$G$220,AZ85,0)+IF($G$87=$G$220,AZ87,0)+IF($G$89=$G$220,AZ89,0)+IF($G$91=$G$220,AZ91,0)+IF($G$93=$G$220,AZ93,0)+IF($G$95=$G$220,AZ95,0)+IF($G$97=$G$220,AZ97,0)+IF($G$99=$G$220,AZ99,0)+IF($G$101=$G$220,AZ101,0)+IF($G$103=$G$220,AZ103,0)+IF($G$105=$G$220,AZ105,0)+IF($G$107=$G$220,AZ107,0)+IF($G$109=$G$220,AZ109,0)+IF($G$111=$G$220,AZ111,0)+IF($G$113=$G$220,AZ113,0)+IF($G$115=$G$220,AZ115,0)+IF($G$117=$G$220,AZ117,0)+IF($G$119=$G$220,AZ119,0)+IF($G$121=$G$220,AZ121,0)+IF($G$123=$G$220,AZ123,0)+IF($G$125=$G$220,AZ125,0)+IF($G$127=$G$220,AZ127,0)+IF($G$129=$G$220,AZ129,0)+IF($G$131=$G$220,AZ131,0)+IF($G$133=$G$220,AZ133,0)+IF($G$135=$G$220,AZ135,0)+IF($G$137=$G$220,AZ137,0)+IF($G$139=$G$220,AZ139,0)+IF($G$141=$G$220,AZ141,0)+IF($G$143=$G$220,AZ143,0)+IF($G$145=$G$220,AZ145,0)+IF($G$147=$G$220,AZ147,0)+IF($G$149=$G$220,AZ149,0)+IF($G$151=$G$220,AZ151,0)+IF($G$153=$G$220,AZ153,0)+IF($G$155=$G$220,AZ155,0)+IF($G$157=$G$220,AZ157,0)+IF($G$159=$G$220,AZ159,0)+IF($G$161=$G$220,AZ161,0)+IF($G$163=$G$220,AZ163,0)+IF($G$165=$G$220,AZ165,0)+IF($G$167=$G$220,AZ167,0)+IF($G$169=$G$220,AZ169,0)+IF($G$171=$G$220,AZ171,0)+IF($G$173=$G$220,AZ173,0)+IF($G$175=$G$220,AZ175,0)+IF($G$177=$G$220,AZ177,0)+IF($G$179=$G$220,AZ179,0)+IF($G$181=$G$220,AZ181,0)+IF($G$183=$G$220,AZ183,0)+IF($G$185=$G$220,AZ185,0)+IF($G$187=$G$220,AZ187,0)+IF($G$189=$G$220,AZ189,0)+IF($G$191=$G$220,AZ191,0)+IF($G$193=$G$220,AZ193,0)</f>
        <v>0</v>
      </c>
      <c r="BA221" s="138"/>
      <c r="BB221" s="131"/>
      <c r="BC221" s="131"/>
      <c r="BD221" s="131"/>
      <c r="BE221" s="131"/>
      <c r="BF221" s="107">
        <f>IF($G$11=$G$220,BF11,0)+IF($G$13=$G$220,BF13,0)+IF($G$15=$G$220,BF15,0)+IF($G$17=$G$220,BF17,0)+IF($G$19=$G$220,BF19,0)+IF($G$21=$G$220,BF21,0)+IF($G$23=$G$220,BF23,0)+IF($G$25=$G$220,BF25,0)+IF($G$27=$G$220,BF27,0)+IF($G$29=$G$220,BF29,0)+IF($G$31=$G$220,BF31,0)+IF($G$33=$G$220,BF33,0)+IF($G$35=$G$220,BF35,0)+IF($G$37=$G$220,BF37,0)+IF($G$39=$G$220,BF39,0)+IF($G$41=$G$220,BF41,0)+IF($G$43=$G$220,BF43,0)+IF($G$45=$G$220,BF45,0)+IF($G$47=$G$220,BF47,0)+IF($G$49=$G$220,BF49,0)+IF($G$51=$G$220,BF51,0)+IF($G$53=$G$220,BF53,0)+IF($G$55=$G$220,BF55,0)+IF($G$57=$G$220,BF57,0)+IF($G$59=$G$220,BF59,0)+IF($G$61=$G$220,BF61,0)+IF($G$63=$G$220,BF63,0)+IF($G$65=$G$220,BF65,0)+IF($G$67=$G$220,BF67,0)+IF($G$69=$G$220,BF69,0)+IF($G$71=$G$220,BF71,0)+IF($G$73=$G$220,BF73,0)+IF($G$75=$G$220,BF75,0)+IF($G$77=$G$220,BF77,0)+IF($G$79=$G$220,BF79,0)+IF($G$81=$G$220,BF81,0)+IF($G$83=$G$220,BF83,0)+IF($G$85=$G$220,BF85,0)+IF($G$87=$G$220,BF87,0)+IF($G$89=$G$220,BF89,0)+IF($G$91=$G$220,BF91,0)+IF($G$93=$G$220,BF93,0)+IF($G$95=$G$220,BF95,0)+IF($G$97=$G$220,BF97,0)+IF($G$99=$G$220,BF99,0)+IF($G$101=$G$220,BF101,0)+IF($G$103=$G$220,BF103,0)+IF($G$105=$G$220,BF105,0)+IF($G$107=$G$220,BF107,0)+IF($G$109=$G$220,BF109,0)+IF($G$111=$G$220,BF111,0)+IF($G$113=$G$220,BF113,0)+IF($G$115=$G$220,BF115,0)+IF($G$117=$G$220,BF117,0)+IF($G$119=$G$220,BF119,0)+IF($G$121=$G$220,BF121,0)+IF($G$123=$G$220,BF123,0)+IF($G$125=$G$220,BF125,0)+IF($G$127=$G$220,BF127,0)+IF($G$129=$G$220,BF129,0)+IF($G$131=$G$220,BF131,0)+IF($G$133=$G$220,BF133,0)+IF($G$135=$G$220,BF135,0)+IF($G$137=$G$220,BF137,0)+IF($G$139=$G$220,BF139,0)+IF($G$141=$G$220,BF141,0)+IF($G$143=$G$220,BF143,0)+IF($G$145=$G$220,BF145,0)+IF($G$147=$G$220,BF147,0)+IF($G$149=$G$220,BF149,0)+IF($G$151=$G$220,BF151,0)+IF($G$153=$G$220,BF153,0)+IF($G$155=$G$220,BF155,0)+IF($G$157=$G$220,BF157,0)+IF($G$159=$G$220,BF159,0)+IF($G$161=$G$220,BF161,0)+IF($G$163=$G$220,BF163,0)+IF($G$165=$G$220,BF165,0)+IF($G$167=$G$220,BF167,0)+IF($G$169=$G$220,BF169,0)+IF($G$171=$G$220,BF171,0)+IF($G$173=$G$220,BF173,0)+IF($G$175=$G$220,BF175,0)+IF($G$177=$G$220,BF177,0)+IF($G$179=$G$220,BF179,0)+IF($G$181=$G$220,BF181,0)+IF($G$183=$G$220,BF183,0)+IF($G$185=$G$220,BF185,0)+IF($G$187=$G$220,BF187,0)+IF($G$189=$G$220,BF189,0)+IF($G$191=$G$220,BF191,0)+IF($G$193=$G$220,BF193,0)</f>
        <v>0</v>
      </c>
      <c r="BG221" s="138"/>
      <c r="BH221" s="131"/>
      <c r="BI221" s="131"/>
      <c r="BJ221" s="131"/>
      <c r="BK221" s="131"/>
      <c r="BL221" s="107">
        <f>IF($G$11=$G$220,BL11,0)+IF($G$13=$G$220,BL13,0)+IF($G$15=$G$220,BL15,0)+IF($G$17=$G$220,BL17,0)+IF($G$19=$G$220,BL19,0)+IF($G$21=$G$220,BL21,0)+IF($G$23=$G$220,BL23,0)+IF($G$25=$G$220,BL25,0)+IF($G$27=$G$220,BL27,0)+IF($G$29=$G$220,BL29,0)+IF($G$31=$G$220,BL31,0)+IF($G$33=$G$220,BL33,0)+IF($G$35=$G$220,BL35,0)+IF($G$37=$G$220,BL37,0)+IF($G$39=$G$220,BL39,0)+IF($G$41=$G$220,BL41,0)+IF($G$43=$G$220,BL43,0)+IF($G$45=$G$220,BL45,0)+IF($G$47=$G$220,BL47,0)+IF($G$49=$G$220,BL49,0)+IF($G$51=$G$220,BL51,0)+IF($G$53=$G$220,BL53,0)+IF($G$55=$G$220,BL55,0)+IF($G$57=$G$220,BL57,0)+IF($G$59=$G$220,BL59,0)+IF($G$61=$G$220,BL61,0)+IF($G$63=$G$220,BL63,0)+IF($G$65=$G$220,BL65,0)+IF($G$67=$G$220,BL67,0)+IF($G$69=$G$220,BL69,0)+IF($G$71=$G$220,BL71,0)+IF($G$73=$G$220,BL73,0)+IF($G$75=$G$220,BL75,0)+IF($G$77=$G$220,BL77,0)+IF($G$79=$G$220,BL79,0)+IF($G$81=$G$220,BL81,0)+IF($G$83=$G$220,BL83,0)+IF($G$85=$G$220,BL85,0)+IF($G$87=$G$220,BL87,0)+IF($G$89=$G$220,BL89,0)+IF($G$91=$G$220,BL91,0)+IF($G$93=$G$220,BL93,0)+IF($G$95=$G$220,BL95,0)+IF($G$97=$G$220,BL97,0)+IF($G$99=$G$220,BL99,0)+IF($G$101=$G$220,BL101,0)+IF($G$103=$G$220,BL103,0)+IF($G$105=$G$220,BL105,0)+IF($G$107=$G$220,BL107,0)+IF($G$109=$G$220,BL109,0)+IF($G$111=$G$220,BL111,0)+IF($G$113=$G$220,BL113,0)+IF($G$115=$G$220,BL115,0)+IF($G$117=$G$220,BL117,0)+IF($G$119=$G$220,BL119,0)+IF($G$121=$G$220,BL121,0)+IF($G$123=$G$220,BL123,0)+IF($G$125=$G$220,BL125,0)+IF($G$127=$G$220,BL127,0)+IF($G$129=$G$220,BL129,0)+IF($G$131=$G$220,BL131,0)+IF($G$133=$G$220,BL133,0)+IF($G$135=$G$220,BL135,0)+IF($G$137=$G$220,BL137,0)+IF($G$139=$G$220,BL139,0)+IF($G$141=$G$220,BL141,0)+IF($G$143=$G$220,BL143,0)+IF($G$145=$G$220,BL145,0)+IF($G$147=$G$220,BL147,0)+IF($G$149=$G$220,BL149,0)+IF($G$151=$G$220,BL151,0)+IF($G$153=$G$220,BL153,0)+IF($G$155=$G$220,BL155,0)+IF($G$157=$G$220,BL157,0)+IF($G$159=$G$220,BL159,0)+IF($G$161=$G$220,BL161,0)+IF($G$163=$G$220,BL163,0)+IF($G$165=$G$220,BL165,0)+IF($G$167=$G$220,BL167,0)+IF($G$169=$G$220,BL169,0)+IF($G$171=$G$220,BL171,0)+IF($G$173=$G$220,BL173,0)+IF($G$175=$G$220,BL175,0)+IF($G$177=$G$220,BL177,0)+IF($G$179=$G$220,BL179,0)+IF($G$181=$G$220,BL181,0)+IF($G$183=$G$220,BL183,0)+IF($G$185=$G$220,BL185,0)+IF($G$187=$G$220,BL187,0)+IF($G$189=$G$220,BL189,0)+IF($G$191=$G$220,BL191,0)+IF($G$193=$G$220,BL193,0)</f>
        <v>0</v>
      </c>
      <c r="BM221" s="138"/>
      <c r="BN221" s="131"/>
      <c r="BO221" s="131"/>
      <c r="BP221" s="131"/>
      <c r="BQ221" s="131"/>
      <c r="BR221" s="107">
        <f>IF($G$11=$G$220,BR11,0)+IF($G$13=$G$220,BR13,0)+IF($G$15=$G$220,BR15,0)+IF($G$17=$G$220,BR17,0)+IF($G$19=$G$220,BR19,0)+IF($G$21=$G$220,BR21,0)+IF($G$23=$G$220,BR23,0)+IF($G$25=$G$220,BR25,0)+IF($G$27=$G$220,BR27,0)+IF($G$29=$G$220,BR29,0)+IF($G$31=$G$220,BR31,0)+IF($G$33=$G$220,BR33,0)+IF($G$35=$G$220,BR35,0)+IF($G$37=$G$220,BR37,0)+IF($G$39=$G$220,BR39,0)+IF($G$41=$G$220,BR41,0)+IF($G$43=$G$220,BR43,0)+IF($G$45=$G$220,BR45,0)+IF($G$47=$G$220,BR47,0)+IF($G$49=$G$220,BR49,0)+IF($G$51=$G$220,BR51,0)+IF($G$53=$G$220,BR53,0)+IF($G$55=$G$220,BR55,0)+IF($G$57=$G$220,BR57,0)+IF($G$59=$G$220,BR59,0)+IF($G$61=$G$220,BR61,0)+IF($G$63=$G$220,BR63,0)+IF($G$65=$G$220,BR65,0)+IF($G$67=$G$220,BR67,0)+IF($G$69=$G$220,BR69,0)+IF($G$71=$G$220,BR71,0)+IF($G$73=$G$220,BR73,0)+IF($G$75=$G$220,BR75,0)+IF($G$77=$G$220,BR77,0)+IF($G$79=$G$220,BR79,0)+IF($G$81=$G$220,BR81,0)+IF($G$83=$G$220,BR83,0)+IF($G$85=$G$220,BR85,0)+IF($G$87=$G$220,BR87,0)+IF($G$89=$G$220,BR89,0)+IF($G$91=$G$220,BR91,0)+IF($G$93=$G$220,BR93,0)+IF($G$95=$G$220,BR95,0)+IF($G$97=$G$220,BR97,0)+IF($G$99=$G$220,BR99,0)+IF($G$101=$G$220,BR101,0)+IF($G$103=$G$220,BR103,0)+IF($G$105=$G$220,BR105,0)+IF($G$107=$G$220,BR107,0)+IF($G$109=$G$220,BR109,0)+IF($G$111=$G$220,BR111,0)+IF($G$113=$G$220,BR113,0)+IF($G$115=$G$220,BR115,0)+IF($G$117=$G$220,BR117,0)+IF($G$119=$G$220,BR119,0)+IF($G$121=$G$220,BR121,0)+IF($G$123=$G$220,BR123,0)+IF($G$125=$G$220,BR125,0)+IF($G$127=$G$220,BR127,0)+IF($G$129=$G$220,BR129,0)+IF($G$131=$G$220,BR131,0)+IF($G$133=$G$220,BR133,0)+IF($G$135=$G$220,BR135,0)+IF($G$137=$G$220,BR137,0)+IF($G$139=$G$220,BR139,0)+IF($G$141=$G$220,BR141,0)+IF($G$143=$G$220,BR143,0)+IF($G$145=$G$220,BR145,0)+IF($G$147=$G$220,BR147,0)+IF($G$149=$G$220,BR149,0)+IF($G$151=$G$220,BR151,0)+IF($G$153=$G$220,BR153,0)+IF($G$155=$G$220,BR155,0)+IF($G$157=$G$220,BR157,0)+IF($G$159=$G$220,BR159,0)+IF($G$161=$G$220,BR161,0)+IF($G$163=$G$220,BR163,0)+IF($G$165=$G$220,BR165,0)+IF($G$167=$G$220,BR167,0)+IF($G$169=$G$220,BR169,0)+IF($G$171=$G$220,BR171,0)+IF($G$173=$G$220,BR173,0)+IF($G$175=$G$220,BR175,0)+IF($G$177=$G$220,BR177,0)+IF($G$179=$G$220,BR179,0)+IF($G$181=$G$220,BR181,0)+IF($G$183=$G$220,BR183,0)+IF($G$185=$G$220,BR185,0)+IF($G$187=$G$220,BR187,0)+IF($G$189=$G$220,BR189,0)+IF($G$191=$G$220,BR191,0)+IF($G$193=$G$220,BR193,0)</f>
        <v>0</v>
      </c>
      <c r="BS221" s="138"/>
      <c r="BT221" s="131"/>
      <c r="BU221" s="131"/>
      <c r="BV221" s="131"/>
      <c r="BW221" s="131"/>
      <c r="BX221" s="107">
        <f>IF($G$11=$G$220,BX11,0)+IF($G$13=$G$220,BX13,0)+IF($G$15=$G$220,BX15,0)+IF($G$17=$G$220,BX17,0)+IF($G$19=$G$220,BX19,0)+IF($G$21=$G$220,BX21,0)+IF($G$23=$G$220,BX23,0)+IF($G$25=$G$220,BX25,0)+IF($G$27=$G$220,BX27,0)+IF($G$29=$G$220,BX29,0)+IF($G$31=$G$220,BX31,0)+IF($G$33=$G$220,BX33,0)+IF($G$35=$G$220,BX35,0)+IF($G$37=$G$220,BX37,0)+IF($G$39=$G$220,BX39,0)+IF($G$41=$G$220,BX41,0)+IF($G$43=$G$220,BX43,0)+IF($G$45=$G$220,BX45,0)+IF($G$47=$G$220,BX47,0)+IF($G$49=$G$220,BX49,0)+IF($G$51=$G$220,BX51,0)+IF($G$53=$G$220,BX53,0)+IF($G$55=$G$220,BX55,0)+IF($G$57=$G$220,BX57,0)+IF($G$59=$G$220,BX59,0)+IF($G$61=$G$220,BX61,0)+IF($G$63=$G$220,BX63,0)+IF($G$65=$G$220,BX65,0)+IF($G$67=$G$220,BX67,0)+IF($G$69=$G$220,BX69,0)+IF($G$71=$G$220,BX71,0)+IF($G$73=$G$220,BX73,0)+IF($G$75=$G$220,BX75,0)+IF($G$77=$G$220,BX77,0)+IF($G$79=$G$220,BX79,0)+IF($G$81=$G$220,BX81,0)+IF($G$83=$G$220,BX83,0)+IF($G$85=$G$220,BX85,0)+IF($G$87=$G$220,BX87,0)+IF($G$89=$G$220,BX89,0)+IF($G$91=$G$220,BX91,0)+IF($G$93=$G$220,BX93,0)+IF($G$95=$G$220,BX95,0)+IF($G$97=$G$220,BX97,0)+IF($G$99=$G$220,BX99,0)+IF($G$101=$G$220,BX101,0)+IF($G$103=$G$220,BX103,0)+IF($G$105=$G$220,BX105,0)+IF($G$107=$G$220,BX107,0)+IF($G$109=$G$220,BX109,0)+IF($G$111=$G$220,BX111,0)+IF($G$113=$G$220,BX113,0)+IF($G$115=$G$220,BX115,0)+IF($G$117=$G$220,BX117,0)+IF($G$119=$G$220,BX119,0)+IF($G$121=$G$220,BX121,0)+IF($G$123=$G$220,BX123,0)+IF($G$125=$G$220,BX125,0)+IF($G$127=$G$220,BX127,0)+IF($G$129=$G$220,BX129,0)+IF($G$131=$G$220,BX131,0)+IF($G$133=$G$220,BX133,0)+IF($G$135=$G$220,BX135,0)+IF($G$137=$G$220,BX137,0)+IF($G$139=$G$220,BX139,0)+IF($G$141=$G$220,BX141,0)+IF($G$143=$G$220,BX143,0)+IF($G$145=$G$220,BX145,0)+IF($G$147=$G$220,BX147,0)+IF($G$149=$G$220,BX149,0)+IF($G$151=$G$220,BX151,0)+IF($G$153=$G$220,BX153,0)+IF($G$155=$G$220,BX155,0)+IF($G$157=$G$220,BX157,0)+IF($G$159=$G$220,BX159,0)+IF($G$161=$G$220,BX161,0)+IF($G$163=$G$220,BX163,0)+IF($G$165=$G$220,BX165,0)+IF($G$167=$G$220,BX167,0)+IF($G$169=$G$220,BX169,0)+IF($G$171=$G$220,BX171,0)+IF($G$173=$G$220,BX173,0)+IF($G$175=$G$220,BX175,0)+IF($G$177=$G$220,BX177,0)+IF($G$179=$G$220,BX179,0)+IF($G$181=$G$220,BX181,0)+IF($G$183=$G$220,BX183,0)+IF($G$185=$G$220,BX185,0)+IF($G$187=$G$220,BX187,0)+IF($G$189=$G$220,BX189,0)+IF($G$191=$G$220,BX191,0)+IF($G$193=$G$220,BX193,0)</f>
        <v>0</v>
      </c>
      <c r="BY221" s="138"/>
      <c r="BZ221" s="131"/>
      <c r="CA221" s="131"/>
      <c r="CB221" s="131"/>
      <c r="CC221" s="132"/>
      <c r="CD221" s="110">
        <f>IF($G$11=$G$220,CD11,0)+IF($G$13=$G$220,CD13,0)+IF($G$15=$G$220,CD15,0)+IF($G$17=$G$220,CD17,0)+IF($G$19=$G$220,CD19,0)+IF($G$21=$G$220,CD21,0)+IF($G$23=$G$220,CD23,0)+IF($G$25=$G$220,CD25,0)+IF($G$27=$G$220,CD27,0)+IF($G$29=$G$220,CD29,0)+IF($G$31=$G$220,CD31,0)+IF($G$33=$G$220,CD33,0)+IF($G$35=$G$220,CD35,0)+IF($G$37=$G$220,CD37,0)+IF($G$39=$G$220,CD39,0)+IF($G$41=$G$220,CD41,0)+IF($G$43=$G$220,CD43,0)+IF($G$45=$G$220,CD45,0)+IF($G$47=$G$220,CD47,0)+IF($G$49=$G$220,CD49,0)+IF($G$51=$G$220,CD51,0)+IF($G$53=$G$220,CD53,0)+IF($G$55=$G$220,CD55,0)+IF($G$57=$G$220,CD57,0)+IF($G$59=$G$220,CD59,0)+IF($G$61=$G$220,CD61,0)+IF($G$63=$G$220,CD63,0)+IF($G$65=$G$220,CD65,0)+IF($G$67=$G$220,CD67,0)+IF($G$69=$G$220,CD69,0)+IF($G$71=$G$220,CD71,0)+IF($G$73=$G$220,CD73,0)+IF($G$75=$G$220,CD75,0)+IF($G$77=$G$220,CD77,0)+IF($G$79=$G$220,CD79,0)+IF($G$81=$G$220,CD81,0)+IF($G$83=$G$220,CD83,0)+IF($G$85=$G$220,CD85,0)+IF($G$87=$G$220,CD87,0)+IF($G$89=$G$220,CD89,0)+IF($G$91=$G$220,CD91,0)+IF($G$93=$G$220,CD93,0)+IF($G$95=$G$220,CD95,0)+IF($G$97=$G$220,CD97,0)+IF($G$99=$G$220,CD99,0)+IF($G$101=$G$220,CD101,0)+IF($G$103=$G$220,CD103,0)+IF($G$105=$G$220,CD105,0)+IF($G$107=$G$220,CD107,0)+IF($G$109=$G$220,CD109,0)+IF($G$111=$G$220,CD111,0)+IF($G$113=$G$220,CD113,0)+IF($G$115=$G$220,CD115,0)+IF($G$117=$G$220,CD117,0)+IF($G$119=$G$220,CD119,0)+IF($G$121=$G$220,CD121,0)+IF($G$123=$G$220,CD123,0)+IF($G$125=$G$220,CD125,0)+IF($G$127=$G$220,CD127,0)+IF($G$129=$G$220,CD129,0)+IF($G$131=$G$220,CD131,0)+IF($G$133=$G$220,CD133,0)+IF($G$135=$G$220,CD135,0)+IF($G$137=$G$220,CD137,0)+IF($G$139=$G$220,CD139,0)+IF($G$141=$G$220,CD141,0)+IF($G$143=$G$220,CD143,0)+IF($G$145=$G$220,CD145,0)+IF($G$147=$G$220,CD147,0)+IF($G$149=$G$220,CD149,0)+IF($G$151=$G$220,CD151,0)+IF($G$153=$G$220,CD153,0)+IF($G$155=$G$220,CD155,0)+IF($G$157=$G$220,CD157,0)+IF($G$159=$G$220,CD159,0)+IF($G$161=$G$220,CD161,0)+IF($G$163=$G$220,CD163,0)+IF($G$165=$G$220,CD165,0)+IF($G$167=$G$220,CD167,0)+IF($G$169=$G$220,CD169,0)+IF($G$171=$G$220,CD171,0)+IF($G$173=$G$220,CD173,0)+IF($G$175=$G$220,CD175,0)+IF($G$177=$G$220,CD177,0)+IF($G$179=$G$220,CD179,0)+IF($G$181=$G$220,CD181,0)+IF($G$183=$G$220,CD183,0)+IF($G$185=$G$220,CD185,0)+IF($G$187=$G$220,CD187,0)+IF($G$189=$G$220,CD189,0)+IF($G$191=$G$220,CD191,0)+IF($G$193=$G$220,CD193,0)</f>
        <v>0</v>
      </c>
      <c r="CE221" s="140"/>
      <c r="CF221" s="17"/>
      <c r="CG221" s="18"/>
      <c r="CH221" s="18"/>
    </row>
    <row r="222" spans="1:86" ht="15.6" hidden="1" customHeight="1" outlineLevel="1" x14ac:dyDescent="0.3">
      <c r="A222" s="67"/>
      <c r="B222" s="509"/>
      <c r="C222" s="473" t="s">
        <v>94</v>
      </c>
      <c r="D222" s="474"/>
      <c r="E222" s="474"/>
      <c r="F222" s="475"/>
      <c r="G222" s="479" t="s">
        <v>82</v>
      </c>
      <c r="H222" s="97">
        <f>IF(G10=$G$222,H10,0)+IF(G12=$G$222,H12,0)+IF(G14=$G$222,H14,0)+IF(G16=$G$222,H16,0)+IF(G18=$G$222,H18,0)+IF(G20=$G$222,H20,0)+IF(G22=$G$222,H22,0)+IF(G24=$G$222,H24,0)+IF(G26=$G$222,H26,0)+IF(G28=$G$222,H28,0)+IF(G30=$G$222,H30,0)+IF(G32=$G$222,H32,0)+IF(G34=$G$222,H34,0)+IF(G36=$G$222,H36,0)+IF(G38=$G$222,H38,0)+IF(G40=$G$222,H40,0)+IF(G42=$G$222,H42,0)+IF(G44=$G$222,H44,0)+IF(G46=$G$222,H46,0)+IF(G48=$G$222,H48,0)+IF(G50=$G$222,H50,0)+IF(G52=$G$222,H52,0)+IF(G54=$G$222,H54,0)+IF(G56=$G$222,H56,0)+IF(G58=$G$222,H58,0)+IF(G60=$G$222,H60,0)+IF(G62=$G$222,H62,0)+IF(G64=$G$222,H64,0)+IF(G66=$G$222,H66,0)+IF(G68=$G$222,H68,0)+IF(G70=$G$222,H70,0)+IF(G72=$G$222,H72,0)+IF(G74=$G$222,H74,0)+IF(G76=$G$222,H76,0)+IF(G78=$G$222,H78,0)+IF(G80=$G$222,H80,0)+IF(G82=$G$222,H82,0)+IF(G84=$G$222,H84,0)+IF(G86=$G$222,H86,0)+IF(G88=$G$222,H88,0)+IF(G90=$G$222,H90,0)+IF(G92=$G$222,H92,0)+IF(G94=$G$222,H94,0)+IF(G96=$G$222,H96,0)+IF(G98=$G$222,H98,0)+IF(G100=$G$222,H100,0)+IF(G102=$G$222,H102,0)+IF(G104=$G$222,H104,0)+IF(G106=$G$222,H106,0)+IF(G108=$G$222,H108,0)+IF(G110=$G$222,H110,0)+IF(G112=$G$222,H112,0)+IF(G114=$G$222,H114,0)+IF(G116=$G$222,H116,0)+IF(G118=$G$222,H118,0)+IF(G120=$G$222,H120,0)+IF(G122=$G$222,H122,0)+IF(G124=$G$222,H124,0)+IF(G126=$G$222,H126,0)+IF(G128=$G$222,H128,0)+IF(G130=$G$222,H130,0)+IF(G132=$G$222,H132,0)+IF(G134=$G$222,H134,0)+IF(G136=$G$222,H136,0)+IF(G138=$G$222,H138,0)+IF(G140=$G$222,H140,0)+IF(G142=$G$222,H142,0)+IF(G144=$G$222,H144,0)+IF(G146=$G$222,H146,0)+IF(G148=$G$222,H148,0)+IF(G150=$G$222,H150,0)+IF(G152=$G$222,H152,0)+IF(G154=$G$222,H154,0)+IF(G156=$G$222,H156,0)+IF(G158=$G$222,H158,0)+IF(G160=$G$222,H160,0)+IF(G162=$G$222,H162,0)+IF(G164=$G$222,H164,0)+IF(G166=$G$222,H166,0)+IF(G168=$G$222,H168,0)+IF(G170=$G$222,H170,0)+IF(G172=$G$222,H172,0)+IF(G174=$G$222,H174,0)+IF(G176=$G$222,H176,0)+IF(G178=$G$222,H178,0)+IF(G180=$G$222,H180,0)+IF(G182=$G$222,H182,0)+IF(G184=$G$222,H184,0)+IF(G186=$G$222,H186,0)+IF(G188=$G$222,H188,0)+IF(G190=$G$222,H190,0)+IF(G192=$G$222,H192,0)</f>
        <v>0</v>
      </c>
      <c r="I222" s="470"/>
      <c r="J222" s="494">
        <f>+IFERROR(H222/$J$195,)</f>
        <v>0</v>
      </c>
      <c r="K222" s="220"/>
      <c r="L222" s="53"/>
      <c r="M222" s="53"/>
      <c r="N222" s="511"/>
      <c r="O222" s="234">
        <f t="shared" si="117"/>
        <v>0</v>
      </c>
      <c r="P222" s="103">
        <f>IF($G$10=$G$222,P10,0)+IF($G$12=$G$222,P12,0)+IF($G$14=$G$222,P14,0)+IF($G$16=$G$222,P16,0)+IF($G$18=$G$222,P18,0)+IF($G$20=$G$222,P20,0)+IF($G$22=$G$222,P22,0)+IF($G$24=$G$222,P24,0)+IF($G$26=$G$222,P26,0)+IF($G$28=$G$222,P28,0)+IF($G$30=$G$222,P30,0)+IF($G$32=$G$222,P32,0)+IF($G$34=$G$222,P34,0)+IF($G$36=$G$222,P36,0)+IF($G$38=$G$222,P38,0)+IF($G$40=$G$222,P40,0)+IF($G$42=$G$222,P42,0)+IF($G$44=$G$222,P44,0)+IF($G$46=$G$222,P46,0)+IF($G$48=$G$222,P48,0)+IF($G$50=$G$222,P50,0)+IF($G$52=$G$222,P52,0)+IF($G$54=$G$222,P54,0)+IF($G$56=$G$222,P56,0)+IF($G$58=$G$222,P58,0)+IF($G$60=$G$222,P60,0)+IF($G$62=$G$222,P62,0)+IF($G$64=$G$222,P64,0)+IF($G$66=$G$222,P66,0)+IF($G$68=$G$222,P68,0)+IF($G$70=$G$222,P70,0)+IF($G$72=$G$222,P72,0)+IF($G$74=$G$222,P74,0)+IF($G$76=$G$222,P76,0)+IF($G$78=$G$222,P78,0)+IF($G$80=$G$222,P80,0)+IF($G$82=$G$222,P82,0)+IF($G$84=$G$222,P84,0)+IF($G$86=$G$222,P86,0)+IF($G$88=$G$222,P88,0)+IF($G$90=$G$222,P90,0)+IF($G$92=$G$222,P92,0)+IF($G$94=$G$222,P94,0)+IF($G$96=$G$222,P96,0)+IF($G$98=$G$222,P98,0)+IF($G$100=$G$222,P100,0)+IF($G$102=$G$222,P102,0)+IF($G$104=$G$222,P104,0)+IF($G$106=$G$222,P106,0)+IF($G$108=$G$222,P108,0)+IF($G$110=$G$222,P110,0)+IF($G$112=$G$222,P112,0)+IF($G$114=$G$222,P114,0)+IF($G$116=$G$222,P116,0)+IF($G$118=$G$222,P118,0)+IF($G$120=$G$222,P120,0)+IF($G$122=$G$222,P122,0)+IF($G$124=$G$222,P124,0)+IF($G$126=$G$222,P126,0)+IF($G$128=$G$222,P128,0)+IF($G$130=$G$222,P130,0)+IF($G$132=$G$222,P132,0)+IF($G$134=$G$222,P134,0)+IF($G$136=$G$222,P136,0)+IF($G$138=$G$222,P138,0)+IF($G$140=$G$222,P140,0)+IF($G$142=$G$222,P142,0)+IF($G$144=$G$222,P144,0)+IF($G$146=$G$222,P146,0)+IF($G$148=$G$222,P148,0)+IF($G$150=$G$222,P150,0)+IF($G$152=$G$222,P152,0)+IF($G$154=$G$222,P154,0)+IF($G$156=$G$222,P156,0)+IF($G$158=$G$222,P158,0)+IF($G$160=$G$222,P160,0)+IF($G$162=$G$222,P162,0)+IF($G$164=$G$222,P164,0)+IF($G$166=$G$222,P166,0)+IF($G$168=$G$222,P168,0)+IF($G$170=$G$222,P170,0)+IF($G$172=$G$222,P172,0)+IF($G$174=$G$222,P174,0)+IF($G$176=$G$222,P176,0)+IF($G$178=$G$222,P178,0)+IF($G$180=$G$222,P180,0)+IF($G$182=$G$222,P182,0)+IF($G$184=$G$222,P184,0)+IF($G$186=$G$222,P186,0)+IF($G$188=$G$222,P188,0)+IF($G$190=$G$222,P190,0)+IF($G$192=$G$222,P192,0)</f>
        <v>0</v>
      </c>
      <c r="Q222" s="111"/>
      <c r="R222" s="111"/>
      <c r="S222" s="111"/>
      <c r="T222" s="111"/>
      <c r="U222" s="111"/>
      <c r="V222" s="103">
        <f>IF($G$10=$G$222,V10,0)+IF($G$12=$G$222,V12,0)+IF($G$14=$G$222,V14,0)+IF($G$16=$G$222,V16,0)+IF($G$18=$G$222,V18,0)+IF($G$20=$G$222,V20,0)+IF($G$22=$G$222,V22,0)+IF($G$24=$G$222,V24,0)+IF($G$26=$G$222,V26,0)+IF($G$28=$G$222,V28,0)+IF($G$30=$G$222,V30,0)+IF($G$32=$G$222,V32,0)+IF($G$34=$G$222,V34,0)+IF($G$36=$G$222,V36,0)+IF($G$38=$G$222,V38,0)+IF($G$40=$G$222,V40,0)+IF($G$42=$G$222,V42,0)+IF($G$44=$G$222,V44,0)+IF($G$46=$G$222,V46,0)+IF($G$48=$G$222,V48,0)+IF($G$50=$G$222,V50,0)+IF($G$52=$G$222,V52,0)+IF($G$54=$G$222,V54,0)+IF($G$56=$G$222,V56,0)+IF($G$58=$G$222,V58,0)+IF($G$60=$G$222,V60,0)+IF($G$62=$G$222,V62,0)+IF($G$64=$G$222,V64,0)+IF($G$66=$G$222,V66,0)+IF($G$68=$G$222,V68,0)+IF($G$70=$G$222,V70,0)+IF($G$72=$G$222,V72,0)+IF($G$74=$G$222,V74,0)+IF($G$76=$G$222,V76,0)+IF($G$78=$G$222,V78,0)+IF($G$80=$G$222,V80,0)+IF($G$82=$G$222,V82,0)+IF($G$84=$G$222,V84,0)+IF($G$86=$G$222,V86,0)+IF($G$88=$G$222,V88,0)+IF($G$90=$G$222,V90,0)+IF($G$92=$G$222,V92,0)+IF($G$94=$G$222,V94,0)+IF($G$96=$G$222,V96,0)+IF($G$98=$G$222,V98,0)+IF($G$100=$G$222,V100,0)+IF($G$102=$G$222,V102,0)+IF($G$104=$G$222,V104,0)+IF($G$106=$G$222,V106,0)+IF($G$108=$G$222,V108,0)+IF($G$110=$G$222,V110,0)+IF($G$112=$G$222,V112,0)+IF($G$114=$G$222,V114,0)+IF($G$116=$G$222,V116,0)+IF($G$118=$G$222,V118,0)+IF($G$120=$G$222,V120,0)+IF($G$122=$G$222,V122,0)+IF($G$124=$G$222,V124,0)+IF($G$126=$G$222,V126,0)+IF($G$128=$G$222,V128,0)+IF($G$130=$G$222,V130,0)+IF($G$132=$G$222,V132,0)+IF($G$134=$G$222,V134,0)+IF($G$136=$G$222,V136,0)+IF($G$138=$G$222,V138,0)+IF($G$140=$G$222,V140,0)+IF($G$142=$G$222,V142,0)+IF($G$144=$G$222,V144,0)+IF($G$146=$G$222,V146,0)+IF($G$148=$G$222,V148,0)+IF($G$150=$G$222,V150,0)+IF($G$152=$G$222,V152,0)+IF($G$154=$G$222,V154,0)+IF($G$156=$G$222,V156,0)+IF($G$158=$G$222,V158,0)+IF($G$160=$G$222,V160,0)+IF($G$162=$G$222,V162,0)+IF($G$164=$G$222,V164,0)+IF($G$166=$G$222,V166,0)+IF($G$168=$G$222,V168,0)+IF($G$170=$G$222,V170,0)+IF($G$172=$G$222,V172,0)+IF($G$174=$G$222,V174,0)+IF($G$176=$G$222,V176,0)+IF($G$178=$G$222,V178,0)+IF($G$180=$G$222,V180,0)+IF($G$182=$G$222,V182,0)+IF($G$184=$G$222,V184,0)+IF($G$186=$G$222,V186,0)+IF($G$188=$G$222,V188,0)+IF($G$190=$G$222,V190,0)+IF($G$192=$G$222,V192,0)</f>
        <v>0</v>
      </c>
      <c r="W222" s="111"/>
      <c r="X222" s="111"/>
      <c r="Y222" s="111"/>
      <c r="Z222" s="111"/>
      <c r="AA222" s="111"/>
      <c r="AB222" s="103">
        <f>IF($G$10=$G$222,AB10,0)+IF($G$12=$G$222,AB12,0)+IF($G$14=$G$222,AB14,0)+IF($G$16=$G$222,AB16,0)+IF($G$18=$G$222,AB18,0)+IF($G$20=$G$222,AB20,0)+IF($G$22=$G$222,AB22,0)+IF($G$24=$G$222,AB24,0)+IF($G$26=$G$222,AB26,0)+IF($G$28=$G$222,AB28,0)+IF($G$30=$G$222,AB30,0)+IF($G$32=$G$222,AB32,0)+IF($G$34=$G$222,AB34,0)+IF($G$36=$G$222,AB36,0)+IF($G$38=$G$222,AB38,0)+IF($G$40=$G$222,AB40,0)+IF($G$42=$G$222,AB42,0)+IF($G$44=$G$222,AB44,0)+IF($G$46=$G$222,AB46,0)+IF($G$48=$G$222,AB48,0)+IF($G$50=$G$222,AB50,0)+IF($G$52=$G$222,AB52,0)+IF($G$54=$G$222,AB54,0)+IF($G$56=$G$222,AB56,0)+IF($G$58=$G$222,AB58,0)+IF($G$60=$G$222,AB60,0)+IF($G$62=$G$222,AB62,0)+IF($G$64=$G$222,AB64,0)+IF($G$66=$G$222,AB66,0)+IF($G$68=$G$222,AB68,0)+IF($G$70=$G$222,AB70,0)+IF($G$72=$G$222,AB72,0)+IF($G$74=$G$222,AB74,0)+IF($G$76=$G$222,AB76,0)+IF($G$78=$G$222,AB78,0)+IF($G$80=$G$222,AB80,0)+IF($G$82=$G$222,AB82,0)+IF($G$84=$G$222,AB84,0)+IF($G$86=$G$222,AB86,0)+IF($G$88=$G$222,AB88,0)+IF($G$90=$G$222,AB90,0)+IF($G$92=$G$222,AB92,0)+IF($G$94=$G$222,AB94,0)+IF($G$96=$G$222,AB96,0)+IF($G$98=$G$222,AB98,0)+IF($G$100=$G$222,AB100,0)+IF($G$102=$G$222,AB102,0)+IF($G$104=$G$222,AB104,0)+IF($G$106=$G$222,AB106,0)+IF($G$108=$G$222,AB108,0)+IF($G$110=$G$222,AB110,0)+IF($G$112=$G$222,AB112,0)+IF($G$114=$G$222,AB114,0)+IF($G$116=$G$222,AB116,0)+IF($G$118=$G$222,AB118,0)+IF($G$120=$G$222,AB120,0)+IF($G$122=$G$222,AB122,0)+IF($G$124=$G$222,AB124,0)+IF($G$126=$G$222,AB126,0)+IF($G$128=$G$222,AB128,0)+IF($G$130=$G$222,AB130,0)+IF($G$132=$G$222,AB132,0)+IF($G$134=$G$222,AB134,0)+IF($G$136=$G$222,AB136,0)+IF($G$138=$G$222,AB138,0)+IF($G$140=$G$222,AB140,0)+IF($G$142=$G$222,AB142,0)+IF($G$144=$G$222,AB144,0)+IF($G$146=$G$222,AB146,0)+IF($G$148=$G$222,AB148,0)+IF($G$150=$G$222,AB150,0)+IF($G$152=$G$222,AB152,0)+IF($G$154=$G$222,AB154,0)+IF($G$156=$G$222,AB156,0)+IF($G$158=$G$222,AB158,0)+IF($G$160=$G$222,AB160,0)+IF($G$162=$G$222,AB162,0)+IF($G$164=$G$222,AB164,0)+IF($G$166=$G$222,AB166,0)+IF($G$168=$G$222,AB168,0)+IF($G$170=$G$222,AB170,0)+IF($G$172=$G$222,AB172,0)+IF($G$174=$G$222,AB174,0)+IF($G$176=$G$222,AB176,0)+IF($G$178=$G$222,AB178,0)+IF($G$180=$G$222,AB180,0)+IF($G$182=$G$222,AB182,0)+IF($G$184=$G$222,AB184,0)+IF($G$186=$G$222,AB186,0)+IF($G$188=$G$222,AB188,0)+IF($G$190=$G$222,AB190,0)+IF($G$192=$G$222,AB192,0)</f>
        <v>0</v>
      </c>
      <c r="AC222" s="111"/>
      <c r="AD222" s="111"/>
      <c r="AE222" s="111"/>
      <c r="AF222" s="111"/>
      <c r="AG222" s="111"/>
      <c r="AH222" s="103">
        <f>IF($G$10=$G$222,AH10,0)+IF($G$12=$G$222,AH12,0)+IF($G$14=$G$222,AH14,0)+IF($G$16=$G$222,AH16,0)+IF($G$18=$G$222,AH18,0)+IF($G$20=$G$222,AH20,0)+IF($G$22=$G$222,AH22,0)+IF($G$24=$G$222,AH24,0)+IF($G$26=$G$222,AH26,0)+IF($G$28=$G$222,AH28,0)+IF($G$30=$G$222,AH30,0)+IF($G$32=$G$222,AH32,0)+IF($G$34=$G$222,AH34,0)+IF($G$36=$G$222,AH36,0)+IF($G$38=$G$222,AH38,0)+IF($G$40=$G$222,AH40,0)+IF($G$42=$G$222,AH42,0)+IF($G$44=$G$222,AH44,0)+IF($G$46=$G$222,AH46,0)+IF($G$48=$G$222,AH48,0)+IF($G$50=$G$222,AH50,0)+IF($G$52=$G$222,AH52,0)+IF($G$54=$G$222,AH54,0)+IF($G$56=$G$222,AH56,0)+IF($G$58=$G$222,AH58,0)+IF($G$60=$G$222,AH60,0)+IF($G$62=$G$222,AH62,0)+IF($G$64=$G$222,AH64,0)+IF($G$66=$G$222,AH66,0)+IF($G$68=$G$222,AH68,0)+IF($G$70=$G$222,AH70,0)+IF($G$72=$G$222,AH72,0)+IF($G$74=$G$222,AH74,0)+IF($G$76=$G$222,AH76,0)+IF($G$78=$G$222,AH78,0)+IF($G$80=$G$222,AH80,0)+IF($G$82=$G$222,AH82,0)+IF($G$84=$G$222,AH84,0)+IF($G$86=$G$222,AH86,0)+IF($G$88=$G$222,AH88,0)+IF($G$90=$G$222,AH90,0)+IF($G$92=$G$222,AH92,0)+IF($G$94=$G$222,AH94,0)+IF($G$96=$G$222,AH96,0)+IF($G$98=$G$222,AH98,0)+IF($G$100=$G$222,AH100,0)+IF($G$102=$G$222,AH102,0)+IF($G$104=$G$222,AH104,0)+IF($G$106=$G$222,AH106,0)+IF($G$108=$G$222,AH108,0)+IF($G$110=$G$222,AH110,0)+IF($G$112=$G$222,AH112,0)+IF($G$114=$G$222,AH114,0)+IF($G$116=$G$222,AH116,0)+IF($G$118=$G$222,AH118,0)+IF($G$120=$G$222,AH120,0)+IF($G$122=$G$222,AH122,0)+IF($G$124=$G$222,AH124,0)+IF($G$126=$G$222,AH126,0)+IF($G$128=$G$222,AH128,0)+IF($G$130=$G$222,AH130,0)+IF($G$132=$G$222,AH132,0)+IF($G$134=$G$222,AH134,0)+IF($G$136=$G$222,AH136,0)+IF($G$138=$G$222,AH138,0)+IF($G$140=$G$222,AH140,0)+IF($G$142=$G$222,AH142,0)+IF($G$144=$G$222,AH144,0)+IF($G$146=$G$222,AH146,0)+IF($G$148=$G$222,AH148,0)+IF($G$150=$G$222,AH150,0)+IF($G$152=$G$222,AH152,0)+IF($G$154=$G$222,AH154,0)+IF($G$156=$G$222,AH156,0)+IF($G$158=$G$222,AH158,0)+IF($G$160=$G$222,AH160,0)+IF($G$162=$G$222,AH162,0)+IF($G$164=$G$222,AH164,0)+IF($G$166=$G$222,AH166,0)+IF($G$168=$G$222,AH168,0)+IF($G$170=$G$222,AH170,0)+IF($G$172=$G$222,AH172,0)+IF($G$174=$G$222,AH174,0)+IF($G$176=$G$222,AH176,0)+IF($G$178=$G$222,AH178,0)+IF($G$180=$G$222,AH180,0)+IF($G$182=$G$222,AH182,0)+IF($G$184=$G$222,AH184,0)+IF($G$186=$G$222,AH186,0)+IF($G$188=$G$222,AH188,0)+IF($G$190=$G$222,AH190,0)+IF($G$192=$G$222,AH192,0)</f>
        <v>0</v>
      </c>
      <c r="AI222" s="111"/>
      <c r="AJ222" s="111"/>
      <c r="AK222" s="111"/>
      <c r="AL222" s="111"/>
      <c r="AM222" s="111"/>
      <c r="AN222" s="103">
        <f>IF($G$10=$G$222,AN10,0)+IF($G$12=$G$222,AN12,0)+IF($G$14=$G$222,AN14,0)+IF($G$16=$G$222,AN16,0)+IF($G$18=$G$222,AN18,0)+IF($G$20=$G$222,AN20,0)+IF($G$22=$G$222,AN22,0)+IF($G$24=$G$222,AN24,0)+IF($G$26=$G$222,AN26,0)+IF($G$28=$G$222,AN28,0)+IF($G$30=$G$222,AN30,0)+IF($G$32=$G$222,AN32,0)+IF($G$34=$G$222,AN34,0)+IF($G$36=$G$222,AN36,0)+IF($G$38=$G$222,AN38,0)+IF($G$40=$G$222,AN40,0)+IF($G$42=$G$222,AN42,0)+IF($G$44=$G$222,AN44,0)+IF($G$46=$G$222,AN46,0)+IF($G$48=$G$222,AN48,0)+IF($G$50=$G$222,AN50,0)+IF($G$52=$G$222,AN52,0)+IF($G$54=$G$222,AN54,0)+IF($G$56=$G$222,AN56,0)+IF($G$58=$G$222,AN58,0)+IF($G$60=$G$222,AN60,0)+IF($G$62=$G$222,AN62,0)+IF($G$64=$G$222,AN64,0)+IF($G$66=$G$222,AN66,0)+IF($G$68=$G$222,AN68,0)+IF($G$70=$G$222,AN70,0)+IF($G$72=$G$222,AN72,0)+IF($G$74=$G$222,AN74,0)+IF($G$76=$G$222,AN76,0)+IF($G$78=$G$222,AN78,0)+IF($G$80=$G$222,AN80,0)+IF($G$82=$G$222,AN82,0)+IF($G$84=$G$222,AN84,0)+IF($G$86=$G$222,AN86,0)+IF($G$88=$G$222,AN88,0)+IF($G$90=$G$222,AN90,0)+IF($G$92=$G$222,AN92,0)+IF($G$94=$G$222,AN94,0)+IF($G$96=$G$222,AN96,0)+IF($G$98=$G$222,AN98,0)+IF($G$100=$G$222,AN100,0)+IF($G$102=$G$222,AN102,0)+IF($G$104=$G$222,AN104,0)+IF($G$106=$G$222,AN106,0)+IF($G$108=$G$222,AN108,0)+IF($G$110=$G$222,AN110,0)+IF($G$112=$G$222,AN112,0)+IF($G$114=$G$222,AN114,0)+IF($G$116=$G$222,AN116,0)+IF($G$118=$G$222,AN118,0)+IF($G$120=$G$222,AN120,0)+IF($G$122=$G$222,AN122,0)+IF($G$124=$G$222,AN124,0)+IF($G$126=$G$222,AN126,0)+IF($G$128=$G$222,AN128,0)+IF($G$130=$G$222,AN130,0)+IF($G$132=$G$222,AN132,0)+IF($G$134=$G$222,AN134,0)+IF($G$136=$G$222,AN136,0)+IF($G$138=$G$222,AN138,0)+IF($G$140=$G$222,AN140,0)+IF($G$142=$G$222,AN142,0)+IF($G$144=$G$222,AN144,0)+IF($G$146=$G$222,AN146,0)+IF($G$148=$G$222,AN148,0)+IF($G$150=$G$222,AN150,0)+IF($G$152=$G$222,AN152,0)+IF($G$154=$G$222,AN154,0)+IF($G$156=$G$222,AN156,0)+IF($G$158=$G$222,AN158,0)+IF($G$160=$G$222,AN160,0)+IF($G$162=$G$222,AN162,0)+IF($G$164=$G$222,AN164,0)+IF($G$166=$G$222,AN166,0)+IF($G$168=$G$222,AN168,0)+IF($G$170=$G$222,AN170,0)+IF($G$172=$G$222,AN172,0)+IF($G$174=$G$222,AN174,0)+IF($G$176=$G$222,AN176,0)+IF($G$178=$G$222,AN178,0)+IF($G$180=$G$222,AN180,0)+IF($G$182=$G$222,AN182,0)+IF($G$184=$G$222,AN184,0)+IF($G$186=$G$222,AN186,0)+IF($G$188=$G$222,AN188,0)+IF($G$190=$G$222,AN190,0)+IF($G$192=$G$222,AN192,0)</f>
        <v>0</v>
      </c>
      <c r="AO222" s="111"/>
      <c r="AP222" s="111"/>
      <c r="AQ222" s="111"/>
      <c r="AR222" s="111"/>
      <c r="AS222" s="111"/>
      <c r="AT222" s="103">
        <f>IF($G$10=$G$222,AT10,0)+IF($G$12=$G$222,AT12,0)+IF($G$14=$G$222,AT14,0)+IF($G$16=$G$222,AT16,0)+IF($G$18=$G$222,AT18,0)+IF($G$20=$G$222,AT20,0)+IF($G$22=$G$222,AT22,0)+IF($G$24=$G$222,AT24,0)+IF($G$26=$G$222,AT26,0)+IF($G$28=$G$222,AT28,0)+IF($G$30=$G$222,AT30,0)+IF($G$32=$G$222,AT32,0)+IF($G$34=$G$222,AT34,0)+IF($G$36=$G$222,AT36,0)+IF($G$38=$G$222,AT38,0)+IF($G$40=$G$222,AT40,0)+IF($G$42=$G$222,AT42,0)+IF($G$44=$G$222,AT44,0)+IF($G$46=$G$222,AT46,0)+IF($G$48=$G$222,AT48,0)+IF($G$50=$G$222,AT50,0)+IF($G$52=$G$222,AT52,0)+IF($G$54=$G$222,AT54,0)+IF($G$56=$G$222,AT56,0)+IF($G$58=$G$222,AT58,0)+IF($G$60=$G$222,AT60,0)+IF($G$62=$G$222,AT62,0)+IF($G$64=$G$222,AT64,0)+IF($G$66=$G$222,AT66,0)+IF($G$68=$G$222,AT68,0)+IF($G$70=$G$222,AT70,0)+IF($G$72=$G$222,AT72,0)+IF($G$74=$G$222,AT74,0)+IF($G$76=$G$222,AT76,0)+IF($G$78=$G$222,AT78,0)+IF($G$80=$G$222,AT80,0)+IF($G$82=$G$222,AT82,0)+IF($G$84=$G$222,AT84,0)+IF($G$86=$G$222,AT86,0)+IF($G$88=$G$222,AT88,0)+IF($G$90=$G$222,AT90,0)+IF($G$92=$G$222,AT92,0)+IF($G$94=$G$222,AT94,0)+IF($G$96=$G$222,AT96,0)+IF($G$98=$G$222,AT98,0)+IF($G$100=$G$222,AT100,0)+IF($G$102=$G$222,AT102,0)+IF($G$104=$G$222,AT104,0)+IF($G$106=$G$222,AT106,0)+IF($G$108=$G$222,AT108,0)+IF($G$110=$G$222,AT110,0)+IF($G$112=$G$222,AT112,0)+IF($G$114=$G$222,AT114,0)+IF($G$116=$G$222,AT116,0)+IF($G$118=$G$222,AT118,0)+IF($G$120=$G$222,AT120,0)+IF($G$122=$G$222,AT122,0)+IF($G$124=$G$222,AT124,0)+IF($G$126=$G$222,AT126,0)+IF($G$128=$G$222,AT128,0)+IF($G$130=$G$222,AT130,0)+IF($G$132=$G$222,AT132,0)+IF($G$134=$G$222,AT134,0)+IF($G$136=$G$222,AT136,0)+IF($G$138=$G$222,AT138,0)+IF($G$140=$G$222,AT140,0)+IF($G$142=$G$222,AT142,0)+IF($G$144=$G$222,AT144,0)+IF($G$146=$G$222,AT146,0)+IF($G$148=$G$222,AT148,0)+IF($G$150=$G$222,AT150,0)+IF($G$152=$G$222,AT152,0)+IF($G$154=$G$222,AT154,0)+IF($G$156=$G$222,AT156,0)+IF($G$158=$G$222,AT158,0)+IF($G$160=$G$222,AT160,0)+IF($G$162=$G$222,AT162,0)+IF($G$164=$G$222,AT164,0)+IF($G$166=$G$222,AT166,0)+IF($G$168=$G$222,AT168,0)+IF($G$170=$G$222,AT170,0)+IF($G$172=$G$222,AT172,0)+IF($G$174=$G$222,AT174,0)+IF($G$176=$G$222,AT176,0)+IF($G$178=$G$222,AT178,0)+IF($G$180=$G$222,AT180,0)+IF($G$182=$G$222,AT182,0)+IF($G$184=$G$222,AT184,0)+IF($G$186=$G$222,AT186,0)+IF($G$188=$G$222,AT188,0)+IF($G$190=$G$222,AT190,0)+IF($G$192=$G$222,AT192,0)</f>
        <v>0</v>
      </c>
      <c r="AU222" s="111"/>
      <c r="AV222" s="111"/>
      <c r="AW222" s="111"/>
      <c r="AX222" s="111"/>
      <c r="AY222" s="111"/>
      <c r="AZ222" s="103">
        <f>IF($G$10=$G$222,AZ10,0)+IF($G$12=$G$222,AZ12,0)+IF($G$14=$G$222,AZ14,0)+IF($G$16=$G$222,AZ16,0)+IF($G$18=$G$222,AZ18,0)+IF($G$20=$G$222,AZ20,0)+IF($G$22=$G$222,AZ22,0)+IF($G$24=$G$222,AZ24,0)+IF($G$26=$G$222,AZ26,0)+IF($G$28=$G$222,AZ28,0)+IF($G$30=$G$222,AZ30,0)+IF($G$32=$G$222,AZ32,0)+IF($G$34=$G$222,AZ34,0)+IF($G$36=$G$222,AZ36,0)+IF($G$38=$G$222,AZ38,0)+IF($G$40=$G$222,AZ40,0)+IF($G$42=$G$222,AZ42,0)+IF($G$44=$G$222,AZ44,0)+IF($G$46=$G$222,AZ46,0)+IF($G$48=$G$222,AZ48,0)+IF($G$50=$G$222,AZ50,0)+IF($G$52=$G$222,AZ52,0)+IF($G$54=$G$222,AZ54,0)+IF($G$56=$G$222,AZ56,0)+IF($G$58=$G$222,AZ58,0)+IF($G$60=$G$222,AZ60,0)+IF($G$62=$G$222,AZ62,0)+IF($G$64=$G$222,AZ64,0)+IF($G$66=$G$222,AZ66,0)+IF($G$68=$G$222,AZ68,0)+IF($G$70=$G$222,AZ70,0)+IF($G$72=$G$222,AZ72,0)+IF($G$74=$G$222,AZ74,0)+IF($G$76=$G$222,AZ76,0)+IF($G$78=$G$222,AZ78,0)+IF($G$80=$G$222,AZ80,0)+IF($G$82=$G$222,AZ82,0)+IF($G$84=$G$222,AZ84,0)+IF($G$86=$G$222,AZ86,0)+IF($G$88=$G$222,AZ88,0)+IF($G$90=$G$222,AZ90,0)+IF($G$92=$G$222,AZ92,0)+IF($G$94=$G$222,AZ94,0)+IF($G$96=$G$222,AZ96,0)+IF($G$98=$G$222,AZ98,0)+IF($G$100=$G$222,AZ100,0)+IF($G$102=$G$222,AZ102,0)+IF($G$104=$G$222,AZ104,0)+IF($G$106=$G$222,AZ106,0)+IF($G$108=$G$222,AZ108,0)+IF($G$110=$G$222,AZ110,0)+IF($G$112=$G$222,AZ112,0)+IF($G$114=$G$222,AZ114,0)+IF($G$116=$G$222,AZ116,0)+IF($G$118=$G$222,AZ118,0)+IF($G$120=$G$222,AZ120,0)+IF($G$122=$G$222,AZ122,0)+IF($G$124=$G$222,AZ124,0)+IF($G$126=$G$222,AZ126,0)+IF($G$128=$G$222,AZ128,0)+IF($G$130=$G$222,AZ130,0)+IF($G$132=$G$222,AZ132,0)+IF($G$134=$G$222,AZ134,0)+IF($G$136=$G$222,AZ136,0)+IF($G$138=$G$222,AZ138,0)+IF($G$140=$G$222,AZ140,0)+IF($G$142=$G$222,AZ142,0)+IF($G$144=$G$222,AZ144,0)+IF($G$146=$G$222,AZ146,0)+IF($G$148=$G$222,AZ148,0)+IF($G$150=$G$222,AZ150,0)+IF($G$152=$G$222,AZ152,0)+IF($G$154=$G$222,AZ154,0)+IF($G$156=$G$222,AZ156,0)+IF($G$158=$G$222,AZ158,0)+IF($G$160=$G$222,AZ160,0)+IF($G$162=$G$222,AZ162,0)+IF($G$164=$G$222,AZ164,0)+IF($G$166=$G$222,AZ166,0)+IF($G$168=$G$222,AZ168,0)+IF($G$170=$G$222,AZ170,0)+IF($G$172=$G$222,AZ172,0)+IF($G$174=$G$222,AZ174,0)+IF($G$176=$G$222,AZ176,0)+IF($G$178=$G$222,AZ178,0)+IF($G$180=$G$222,AZ180,0)+IF($G$182=$G$222,AZ182,0)+IF($G$184=$G$222,AZ184,0)+IF($G$186=$G$222,AZ186,0)+IF($G$188=$G$222,AZ188,0)+IF($G$190=$G$222,AZ190,0)+IF($G$192=$G$222,AZ192,0)</f>
        <v>0</v>
      </c>
      <c r="BA222" s="111"/>
      <c r="BB222" s="111"/>
      <c r="BC222" s="111"/>
      <c r="BD222" s="111"/>
      <c r="BE222" s="111"/>
      <c r="BF222" s="103">
        <f>IF($G$10=$G$222,BF10,0)+IF($G$12=$G$222,BF12,0)+IF($G$14=$G$222,BF14,0)+IF($G$16=$G$222,BF16,0)+IF($G$18=$G$222,BF18,0)+IF($G$20=$G$222,BF20,0)+IF($G$22=$G$222,BF22,0)+IF($G$24=$G$222,BF24,0)+IF($G$26=$G$222,BF26,0)+IF($G$28=$G$222,BF28,0)+IF($G$30=$G$222,BF30,0)+IF($G$32=$G$222,BF32,0)+IF($G$34=$G$222,BF34,0)+IF($G$36=$G$222,BF36,0)+IF($G$38=$G$222,BF38,0)+IF($G$40=$G$222,BF40,0)+IF($G$42=$G$222,BF42,0)+IF($G$44=$G$222,BF44,0)+IF($G$46=$G$222,BF46,0)+IF($G$48=$G$222,BF48,0)+IF($G$50=$G$222,BF50,0)+IF($G$52=$G$222,BF52,0)+IF($G$54=$G$222,BF54,0)+IF($G$56=$G$222,BF56,0)+IF($G$58=$G$222,BF58,0)+IF($G$60=$G$222,BF60,0)+IF($G$62=$G$222,BF62,0)+IF($G$64=$G$222,BF64,0)+IF($G$66=$G$222,BF66,0)+IF($G$68=$G$222,BF68,0)+IF($G$70=$G$222,BF70,0)+IF($G$72=$G$222,BF72,0)+IF($G$74=$G$222,BF74,0)+IF($G$76=$G$222,BF76,0)+IF($G$78=$G$222,BF78,0)+IF($G$80=$G$222,BF80,0)+IF($G$82=$G$222,BF82,0)+IF($G$84=$G$222,BF84,0)+IF($G$86=$G$222,BF86,0)+IF($G$88=$G$222,BF88,0)+IF($G$90=$G$222,BF90,0)+IF($G$92=$G$222,BF92,0)+IF($G$94=$G$222,BF94,0)+IF($G$96=$G$222,BF96,0)+IF($G$98=$G$222,BF98,0)+IF($G$100=$G$222,BF100,0)+IF($G$102=$G$222,BF102,0)+IF($G$104=$G$222,BF104,0)+IF($G$106=$G$222,BF106,0)+IF($G$108=$G$222,BF108,0)+IF($G$110=$G$222,BF110,0)+IF($G$112=$G$222,BF112,0)+IF($G$114=$G$222,BF114,0)+IF($G$116=$G$222,BF116,0)+IF($G$118=$G$222,BF118,0)+IF($G$120=$G$222,BF120,0)+IF($G$122=$G$222,BF122,0)+IF($G$124=$G$222,BF124,0)+IF($G$126=$G$222,BF126,0)+IF($G$128=$G$222,BF128,0)+IF($G$130=$G$222,BF130,0)+IF($G$132=$G$222,BF132,0)+IF($G$134=$G$222,BF134,0)+IF($G$136=$G$222,BF136,0)+IF($G$138=$G$222,BF138,0)+IF($G$140=$G$222,BF140,0)+IF($G$142=$G$222,BF142,0)+IF($G$144=$G$222,BF144,0)+IF($G$146=$G$222,BF146,0)+IF($G$148=$G$222,BF148,0)+IF($G$150=$G$222,BF150,0)+IF($G$152=$G$222,BF152,0)+IF($G$154=$G$222,BF154,0)+IF($G$156=$G$222,BF156,0)+IF($G$158=$G$222,BF158,0)+IF($G$160=$G$222,BF160,0)+IF($G$162=$G$222,BF162,0)+IF($G$164=$G$222,BF164,0)+IF($G$166=$G$222,BF166,0)+IF($G$168=$G$222,BF168,0)+IF($G$170=$G$222,BF170,0)+IF($G$172=$G$222,BF172,0)+IF($G$174=$G$222,BF174,0)+IF($G$176=$G$222,BF176,0)+IF($G$178=$G$222,BF178,0)+IF($G$180=$G$222,BF180,0)+IF($G$182=$G$222,BF182,0)+IF($G$184=$G$222,BF184,0)+IF($G$186=$G$222,BF186,0)+IF($G$188=$G$222,BF188,0)+IF($G$190=$G$222,BF190,0)+IF($G$192=$G$222,BF192,0)</f>
        <v>0</v>
      </c>
      <c r="BG222" s="111"/>
      <c r="BH222" s="111"/>
      <c r="BI222" s="111"/>
      <c r="BJ222" s="111"/>
      <c r="BK222" s="111"/>
      <c r="BL222" s="103">
        <f>IF($G$10=$G$222,BL10,0)+IF($G$12=$G$222,BL12,0)+IF($G$14=$G$222,BL14,0)+IF($G$16=$G$222,BL16,0)+IF($G$18=$G$222,BL18,0)+IF($G$20=$G$222,BL20,0)+IF($G$22=$G$222,BL22,0)+IF($G$24=$G$222,BL24,0)+IF($G$26=$G$222,BL26,0)+IF($G$28=$G$222,BL28,0)+IF($G$30=$G$222,BL30,0)+IF($G$32=$G$222,BL32,0)+IF($G$34=$G$222,BL34,0)+IF($G$36=$G$222,BL36,0)+IF($G$38=$G$222,BL38,0)+IF($G$40=$G$222,BL40,0)+IF($G$42=$G$222,BL42,0)+IF($G$44=$G$222,BL44,0)+IF($G$46=$G$222,BL46,0)+IF($G$48=$G$222,BL48,0)+IF($G$50=$G$222,BL50,0)+IF($G$52=$G$222,BL52,0)+IF($G$54=$G$222,BL54,0)+IF($G$56=$G$222,BL56,0)+IF($G$58=$G$222,BL58,0)+IF($G$60=$G$222,BL60,0)+IF($G$62=$G$222,BL62,0)+IF($G$64=$G$222,BL64,0)+IF($G$66=$G$222,BL66,0)+IF($G$68=$G$222,BL68,0)+IF($G$70=$G$222,BL70,0)+IF($G$72=$G$222,BL72,0)+IF($G$74=$G$222,BL74,0)+IF($G$76=$G$222,BL76,0)+IF($G$78=$G$222,BL78,0)+IF($G$80=$G$222,BL80,0)+IF($G$82=$G$222,BL82,0)+IF($G$84=$G$222,BL84,0)+IF($G$86=$G$222,BL86,0)+IF($G$88=$G$222,BL88,0)+IF($G$90=$G$222,BL90,0)+IF($G$92=$G$222,BL92,0)+IF($G$94=$G$222,BL94,0)+IF($G$96=$G$222,BL96,0)+IF($G$98=$G$222,BL98,0)+IF($G$100=$G$222,BL100,0)+IF($G$102=$G$222,BL102,0)+IF($G$104=$G$222,BL104,0)+IF($G$106=$G$222,BL106,0)+IF($G$108=$G$222,BL108,0)+IF($G$110=$G$222,BL110,0)+IF($G$112=$G$222,BL112,0)+IF($G$114=$G$222,BL114,0)+IF($G$116=$G$222,BL116,0)+IF($G$118=$G$222,BL118,0)+IF($G$120=$G$222,BL120,0)+IF($G$122=$G$222,BL122,0)+IF($G$124=$G$222,BL124,0)+IF($G$126=$G$222,BL126,0)+IF($G$128=$G$222,BL128,0)+IF($G$130=$G$222,BL130,0)+IF($G$132=$G$222,BL132,0)+IF($G$134=$G$222,BL134,0)+IF($G$136=$G$222,BL136,0)+IF($G$138=$G$222,BL138,0)+IF($G$140=$G$222,BL140,0)+IF($G$142=$G$222,BL142,0)+IF($G$144=$G$222,BL144,0)+IF($G$146=$G$222,BL146,0)+IF($G$148=$G$222,BL148,0)+IF($G$150=$G$222,BL150,0)+IF($G$152=$G$222,BL152,0)+IF($G$154=$G$222,BL154,0)+IF($G$156=$G$222,BL156,0)+IF($G$158=$G$222,BL158,0)+IF($G$160=$G$222,BL160,0)+IF($G$162=$G$222,BL162,0)+IF($G$164=$G$222,BL164,0)+IF($G$166=$G$222,BL166,0)+IF($G$168=$G$222,BL168,0)+IF($G$170=$G$222,BL170,0)+IF($G$172=$G$222,BL172,0)+IF($G$174=$G$222,BL174,0)+IF($G$176=$G$222,BL176,0)+IF($G$178=$G$222,BL178,0)+IF($G$180=$G$222,BL180,0)+IF($G$182=$G$222,BL182,0)+IF($G$184=$G$222,BL184,0)+IF($G$186=$G$222,BL186,0)+IF($G$188=$G$222,BL188,0)+IF($G$190=$G$222,BL190,0)+IF($G$192=$G$222,BL192,0)</f>
        <v>0</v>
      </c>
      <c r="BM222" s="111"/>
      <c r="BN222" s="111"/>
      <c r="BO222" s="111"/>
      <c r="BP222" s="111"/>
      <c r="BQ222" s="111"/>
      <c r="BR222" s="103">
        <f>IF($G$10=$G$222,BR10,0)+IF($G$12=$G$222,BR12,0)+IF($G$14=$G$222,BR14,0)+IF($G$16=$G$222,BR16,0)+IF($G$18=$G$222,BR18,0)+IF($G$20=$G$222,BR20,0)+IF($G$22=$G$222,BR22,0)+IF($G$24=$G$222,BR24,0)+IF($G$26=$G$222,BR26,0)+IF($G$28=$G$222,BR28,0)+IF($G$30=$G$222,BR30,0)+IF($G$32=$G$222,BR32,0)+IF($G$34=$G$222,BR34,0)+IF($G$36=$G$222,BR36,0)+IF($G$38=$G$222,BR38,0)+IF($G$40=$G$222,BR40,0)+IF($G$42=$G$222,BR42,0)+IF($G$44=$G$222,BR44,0)+IF($G$46=$G$222,BR46,0)+IF($G$48=$G$222,BR48,0)+IF($G$50=$G$222,BR50,0)+IF($G$52=$G$222,BR52,0)+IF($G$54=$G$222,BR54,0)+IF($G$56=$G$222,BR56,0)+IF($G$58=$G$222,BR58,0)+IF($G$60=$G$222,BR60,0)+IF($G$62=$G$222,BR62,0)+IF($G$64=$G$222,BR64,0)+IF($G$66=$G$222,BR66,0)+IF($G$68=$G$222,BR68,0)+IF($G$70=$G$222,BR70,0)+IF($G$72=$G$222,BR72,0)+IF($G$74=$G$222,BR74,0)+IF($G$76=$G$222,BR76,0)+IF($G$78=$G$222,BR78,0)+IF($G$80=$G$222,BR80,0)+IF($G$82=$G$222,BR82,0)+IF($G$84=$G$222,BR84,0)+IF($G$86=$G$222,BR86,0)+IF($G$88=$G$222,BR88,0)+IF($G$90=$G$222,BR90,0)+IF($G$92=$G$222,BR92,0)+IF($G$94=$G$222,BR94,0)+IF($G$96=$G$222,BR96,0)+IF($G$98=$G$222,BR98,0)+IF($G$100=$G$222,BR100,0)+IF($G$102=$G$222,BR102,0)+IF($G$104=$G$222,BR104,0)+IF($G$106=$G$222,BR106,0)+IF($G$108=$G$222,BR108,0)+IF($G$110=$G$222,BR110,0)+IF($G$112=$G$222,BR112,0)+IF($G$114=$G$222,BR114,0)+IF($G$116=$G$222,BR116,0)+IF($G$118=$G$222,BR118,0)+IF($G$120=$G$222,BR120,0)+IF($G$122=$G$222,BR122,0)+IF($G$124=$G$222,BR124,0)+IF($G$126=$G$222,BR126,0)+IF($G$128=$G$222,BR128,0)+IF($G$130=$G$222,BR130,0)+IF($G$132=$G$222,BR132,0)+IF($G$134=$G$222,BR134,0)+IF($G$136=$G$222,BR136,0)+IF($G$138=$G$222,BR138,0)+IF($G$140=$G$222,BR140,0)+IF($G$142=$G$222,BR142,0)+IF($G$144=$G$222,BR144,0)+IF($G$146=$G$222,BR146,0)+IF($G$148=$G$222,BR148,0)+IF($G$150=$G$222,BR150,0)+IF($G$152=$G$222,BR152,0)+IF($G$154=$G$222,BR154,0)+IF($G$156=$G$222,BR156,0)+IF($G$158=$G$222,BR158,0)+IF($G$160=$G$222,BR160,0)+IF($G$162=$G$222,BR162,0)+IF($G$164=$G$222,BR164,0)+IF($G$166=$G$222,BR166,0)+IF($G$168=$G$222,BR168,0)+IF($G$170=$G$222,BR170,0)+IF($G$172=$G$222,BR172,0)+IF($G$174=$G$222,BR174,0)+IF($G$176=$G$222,BR176,0)+IF($G$178=$G$222,BR178,0)+IF($G$180=$G$222,BR180,0)+IF($G$182=$G$222,BR182,0)+IF($G$184=$G$222,BR184,0)+IF($G$186=$G$222,BR186,0)+IF($G$188=$G$222,BR188,0)+IF($G$190=$G$222,BR190,0)+IF($G$192=$G$222,BR192,0)</f>
        <v>0</v>
      </c>
      <c r="BS222" s="111"/>
      <c r="BT222" s="111"/>
      <c r="BU222" s="111"/>
      <c r="BV222" s="111"/>
      <c r="BW222" s="111"/>
      <c r="BX222" s="103">
        <f>IF($G$10=$G$222,BX10,0)+IF($G$12=$G$222,BX12,0)+IF($G$14=$G$222,BX14,0)+IF($G$16=$G$222,BX16,0)+IF($G$18=$G$222,BX18,0)+IF($G$20=$G$222,BX20,0)+IF($G$22=$G$222,BX22,0)+IF($G$24=$G$222,BX24,0)+IF($G$26=$G$222,BX26,0)+IF($G$28=$G$222,BX28,0)+IF($G$30=$G$222,BX30,0)+IF($G$32=$G$222,BX32,0)+IF($G$34=$G$222,BX34,0)+IF($G$36=$G$222,BX36,0)+IF($G$38=$G$222,BX38,0)+IF($G$40=$G$222,BX40,0)+IF($G$42=$G$222,BX42,0)+IF($G$44=$G$222,BX44,0)+IF($G$46=$G$222,BX46,0)+IF($G$48=$G$222,BX48,0)+IF($G$50=$G$222,BX50,0)+IF($G$52=$G$222,BX52,0)+IF($G$54=$G$222,BX54,0)+IF($G$56=$G$222,BX56,0)+IF($G$58=$G$222,BX58,0)+IF($G$60=$G$222,BX60,0)+IF($G$62=$G$222,BX62,0)+IF($G$64=$G$222,BX64,0)+IF($G$66=$G$222,BX66,0)+IF($G$68=$G$222,BX68,0)+IF($G$70=$G$222,BX70,0)+IF($G$72=$G$222,BX72,0)+IF($G$74=$G$222,BX74,0)+IF($G$76=$G$222,BX76,0)+IF($G$78=$G$222,BX78,0)+IF($G$80=$G$222,BX80,0)+IF($G$82=$G$222,BX82,0)+IF($G$84=$G$222,BX84,0)+IF($G$86=$G$222,BX86,0)+IF($G$88=$G$222,BX88,0)+IF($G$90=$G$222,BX90,0)+IF($G$92=$G$222,BX92,0)+IF($G$94=$G$222,BX94,0)+IF($G$96=$G$222,BX96,0)+IF($G$98=$G$222,BX98,0)+IF($G$100=$G$222,BX100,0)+IF($G$102=$G$222,BX102,0)+IF($G$104=$G$222,BX104,0)+IF($G$106=$G$222,BX106,0)+IF($G$108=$G$222,BX108,0)+IF($G$110=$G$222,BX110,0)+IF($G$112=$G$222,BX112,0)+IF($G$114=$G$222,BX114,0)+IF($G$116=$G$222,BX116,0)+IF($G$118=$G$222,BX118,0)+IF($G$120=$G$222,BX120,0)+IF($G$122=$G$222,BX122,0)+IF($G$124=$G$222,BX124,0)+IF($G$126=$G$222,BX126,0)+IF($G$128=$G$222,BX128,0)+IF($G$130=$G$222,BX130,0)+IF($G$132=$G$222,BX132,0)+IF($G$134=$G$222,BX134,0)+IF($G$136=$G$222,BX136,0)+IF($G$138=$G$222,BX138,0)+IF($G$140=$G$222,BX140,0)+IF($G$142=$G$222,BX142,0)+IF($G$144=$G$222,BX144,0)+IF($G$146=$G$222,BX146,0)+IF($G$148=$G$222,BX148,0)+IF($G$150=$G$222,BX150,0)+IF($G$152=$G$222,BX152,0)+IF($G$154=$G$222,BX154,0)+IF($G$156=$G$222,BX156,0)+IF($G$158=$G$222,BX158,0)+IF($G$160=$G$222,BX160,0)+IF($G$162=$G$222,BX162,0)+IF($G$164=$G$222,BX164,0)+IF($G$166=$G$222,BX166,0)+IF($G$168=$G$222,BX168,0)+IF($G$170=$G$222,BX170,0)+IF($G$172=$G$222,BX172,0)+IF($G$174=$G$222,BX174,0)+IF($G$176=$G$222,BX176,0)+IF($G$178=$G$222,BX178,0)+IF($G$180=$G$222,BX180,0)+IF($G$182=$G$222,BX182,0)+IF($G$184=$G$222,BX184,0)+IF($G$186=$G$222,BX186,0)+IF($G$188=$G$222,BX188,0)+IF($G$190=$G$222,BX190,0)+IF($G$192=$G$222,BX192,0)</f>
        <v>0</v>
      </c>
      <c r="BY222" s="111"/>
      <c r="BZ222" s="111"/>
      <c r="CA222" s="111"/>
      <c r="CB222" s="111"/>
      <c r="CC222" s="112"/>
      <c r="CD222" s="106">
        <f>IF($G$10=$G$222,CD10,0)+IF($G$12=$G$222,CD12,0)+IF($G$14=$G$222,CD14,0)+IF($G$16=$G$222,CD16,0)+IF($G$18=$G$222,CD18,0)+IF($G$20=$G$222,CD20,0)+IF($G$22=$G$222,CD22,0)+IF($G$24=$G$222,CD24,0)+IF($G$26=$G$222,CD26,0)+IF($G$28=$G$222,CD28,0)+IF($G$30=$G$222,CD30,0)+IF($G$32=$G$222,CD32,0)+IF($G$34=$G$222,CD34,0)+IF($G$36=$G$222,CD36,0)+IF($G$38=$G$222,CD38,0)+IF($G$40=$G$222,CD40,0)+IF($G$42=$G$222,CD42,0)+IF($G$44=$G$222,CD44,0)+IF($G$46=$G$222,CD46,0)+IF($G$48=$G$222,CD48,0)+IF($G$50=$G$222,CD50,0)+IF($G$52=$G$222,CD52,0)+IF($G$54=$G$222,CD54,0)+IF($G$56=$G$222,CD56,0)+IF($G$58=$G$222,CD58,0)+IF($G$60=$G$222,CD60,0)+IF($G$62=$G$222,CD62,0)+IF($G$64=$G$222,CD64,0)+IF($G$66=$G$222,CD66,0)+IF($G$68=$G$222,CD68,0)+IF($G$70=$G$222,CD70,0)+IF($G$72=$G$222,CD72,0)+IF($G$74=$G$222,CD74,0)+IF($G$76=$G$222,CD76,0)+IF($G$78=$G$222,CD78,0)+IF($G$80=$G$222,CD80,0)+IF($G$82=$G$222,CD82,0)+IF($G$84=$G$222,CD84,0)+IF($G$86=$G$222,CD86,0)+IF($G$88=$G$222,CD88,0)+IF($G$90=$G$222,CD90,0)+IF($G$92=$G$222,CD92,0)+IF($G$94=$G$222,CD94,0)+IF($G$96=$G$222,CD96,0)+IF($G$98=$G$222,CD98,0)+IF($G$100=$G$222,CD100,0)+IF($G$102=$G$222,CD102,0)+IF($G$104=$G$222,CD104,0)+IF($G$106=$G$222,CD106,0)+IF($G$108=$G$222,CD108,0)+IF($G$110=$G$222,CD110,0)+IF($G$112=$G$222,CD112,0)+IF($G$114=$G$222,CD114,0)+IF($G$116=$G$222,CD116,0)+IF($G$118=$G$222,CD118,0)+IF($G$120=$G$222,CD120,0)+IF($G$122=$G$222,CD122,0)+IF($G$124=$G$222,CD124,0)+IF($G$126=$G$222,CD126,0)+IF($G$128=$G$222,CD128,0)+IF($G$130=$G$222,CD130,0)+IF($G$132=$G$222,CD132,0)+IF($G$134=$G$222,CD134,0)+IF($G$136=$G$222,CD136,0)+IF($G$138=$G$222,CD138,0)+IF($G$140=$G$222,CD140,0)+IF($G$142=$G$222,CD142,0)+IF($G$144=$G$222,CD144,0)+IF($G$146=$G$222,CD146,0)+IF($G$148=$G$222,CD148,0)+IF($G$150=$G$222,CD150,0)+IF($G$152=$G$222,CD152,0)+IF($G$154=$G$222,CD154,0)+IF($G$156=$G$222,CD156,0)+IF($G$158=$G$222,CD158,0)+IF($G$160=$G$222,CD160,0)+IF($G$162=$G$222,CD162,0)+IF($G$164=$G$222,CD164,0)+IF($G$166=$G$222,CD166,0)+IF($G$168=$G$222,CD168,0)+IF($G$170=$G$222,CD170,0)+IF($G$172=$G$222,CD172,0)+IF($G$174=$G$222,CD174,0)+IF($G$176=$G$222,CD176,0)+IF($G$178=$G$222,CD178,0)+IF($G$180=$G$222,CD180,0)+IF($G$182=$G$222,CD182,0)+IF($G$184=$G$222,CD184,0)+IF($G$186=$G$222,CD186,0)+IF($G$188=$G$222,CD188,0)+IF($G$190=$G$222,CD190,0)+IF($G$192=$G$222,CD192,0)</f>
        <v>0</v>
      </c>
      <c r="CE222" s="112"/>
      <c r="CF222" s="17"/>
      <c r="CG222" s="18"/>
      <c r="CH222" s="18"/>
    </row>
    <row r="223" spans="1:86" ht="16.149999999999999" hidden="1" customHeight="1" outlineLevel="1" thickBot="1" x14ac:dyDescent="0.35">
      <c r="A223" s="67"/>
      <c r="B223" s="509"/>
      <c r="C223" s="476"/>
      <c r="D223" s="477"/>
      <c r="E223" s="477"/>
      <c r="F223" s="478"/>
      <c r="G223" s="480"/>
      <c r="H223" s="99">
        <f>IF(G11=$G$222,H11,0)+IF(G13=$G$222,H13,0)+IF(G15=$G$222,H15,0)+IF(G17=$G$222,H17,0)+IF(G19=$G$222,H19,0)+IF(G21=$G$222,H21,0)+IF(G23=$G$222,H23,0)+IF(G25=$G$222,H25,0)+IF(G27=$G$222,H27,0)+IF(G29=$G$222,H29,0)+IF(G31=$G$222,H31,0)+IF(G33=$G$222,H33,0)+IF(G35=$G$222,H35,0)+IF(G37=$G$222,H37,0)+IF(G39=$G$222,H39,0)+IF(G41=$G$222,H41,0)+IF(G43=$G$222,H43,0)+IF(G45=$G$222,H45,0)+IF(G47=$G$222,H47,0)+IF(G49=$G$222,H49,0)+IF(G51=$G$222,H51,0)+IF(G53=$G$222,H53,0)+IF(G55=$G$222,H55,0)+IF(G57=$G$222,H57,0)+IF(G59=$G$222,H59,0)+IF(G61=$G$222,H61,0)+IF(G63=$G$222,H63,0)+IF(G65=$G$222,H65,0)+IF(G67=$G$222,H67,0)+IF(G69=$G$222,H69,0)+IF(G71=$G$222,H71,0)+IF(G73=$G$222,H73,0)+IF(G75=$G$222,H75,0)+IF(G77=$G$222,H77,0)+IF(G79=$G$222,H79,0)+IF(G81=$G$222,H81,0)+IF(G83=$G$222,H83,0)+IF(G85=$G$222,H85,0)+IF(G87=$G$222,H87,0)+IF(G89=$G$222,H89,0)+IF(G91=$G$222,H91,0)+IF(G93=$G$222,H93,0)+IF(G95=$G$222,H95,0)+IF(G97=$G$222,H97,0)+IF(G99=$G$222,H99,0)+IF(G101=$G$222,H101,0)+IF(G103=$G$222,H103,0)+IF(G105=$G$222,H105,0)+IF(G107=$G$222,H107,0)+IF(G109=$G$222,H109,0)+IF(G111=$G$222,H111,0)+IF(G113=$G$222,H113,0)+IF(G115=$G$222,H115,0)+IF(G117=$G$222,H117,0)+IF(G119=$G$222,H119,0)+IF(G121=$G$222,H121,0)+IF(G123=$G$222,H123,0)+IF(G125=$G$222,H125,0)+IF(G127=$G$222,H127,0)+IF(G129=$G$222,H129,0)+IF(G131=$G$222,H131,0)+IF(G133=$G$222,H133,0)+IF(G135=$G$222,H135,0)+IF(G137=$G$222,H137,0)+IF(G139=$G$222,H139,0)+IF(G141=$G$222,H141,0)+IF(G143=$G$222,H143,0)+IF(G145=$G$222,H145,0)+IF(G147=$G$222,H147,0)+IF(G149=$G$222,H149,0)+IF(G151=$G$222,H151,0)+IF(G153=$G$222,H153,0)+IF(G155=$G$222,H155,0)+IF(G157=$G$222,H157,0)+IF(G159=$G$222,H159,0)+IF(G161=$G$222,H161,0)+IF(G163=$G$222,H163,0)+IF(G165=$G$222,H165,0)+IF(G167=$G$222,H167,0)+IF(G169=$G$222,H169,0)+IF(G171=$G$222,H171,0)+IF(G173=$G$222,H173,0)+IF(G175=$G$222,H175,0)+IF(G177=$G$222,H177,0)+IF(G179=$G$222,H179,0)+IF(G181=$G$222,H181,0)+IF(G183=$G$222,H183,0)+IF(G185=$G$222,H185,0)+IF(G187=$G$222,H187,0)+IF(G189=$G$222,H189,0)+IF(G191=$G$222,H191,0)+IF(G193=$G$222,H193,0)</f>
        <v>0</v>
      </c>
      <c r="I223" s="470"/>
      <c r="J223" s="478"/>
      <c r="K223" s="221"/>
      <c r="L223" s="17"/>
      <c r="M223" s="53"/>
      <c r="N223" s="511"/>
      <c r="O223" s="235">
        <f t="shared" si="117"/>
        <v>0</v>
      </c>
      <c r="P223" s="107">
        <f>IF($G$11=$G$222,P11,0)+IF($G$13=$G$222,P13,0)+IF($G$15=$G$222,P15,0)+IF($G$17=$G$222,P17,0)+IF($G$19=$G$222,P19,0)+IF($G$21=$G$222,P21,0)+IF($G$23=$G$222,P23,0)+IF($G$25=$G$222,P25,0)+IF($G$27=$G$222,P27,0)+IF($G$29=$G$222,P29,0)+IF($G$31=$G$222,P31,0)+IF($G$33=$G$222,P33,0)+IF($G$35=$G$222,P35,0)+IF($G$37=$G$222,P37,0)+IF($G$39=$G$222,P39,0)+IF($G$41=$G$222,P41,0)+IF($G$43=$G$222,P43,0)+IF($G$45=$G$222,P45,0)+IF($G$47=$G$222,P47,0)+IF($G$49=$G$222,P49,0)+IF($G$51=$G$222,P51,0)+IF($G$53=$G$222,P53,0)+IF($G$55=$G$222,P55,0)+IF($G$57=$G$222,P57,0)+IF($G$59=$G$222,P59,0)+IF($G$61=$G$222,P61,0)+IF($G$63=$G$222,P63,0)+IF($G$65=$G$222,P65,0)+IF($G$67=$G$222,P67,0)+IF($G$69=$G$222,P69,0)+IF($G$71=$G$222,P71,0)+IF($G$73=$G$222,P73,0)+IF($G$75=$G$222,P75,0)+IF($G$77=$G$222,P77,0)+IF($G$79=$G$222,P79,0)+IF($G$81=$G$222,P81,0)+IF($G$83=$G$222,P83,0)+IF($G$85=$G$222,P85,0)+IF($G$87=$G$222,P87,0)+IF($G$89=$G$222,P89,0)+IF($G$91=$G$222,P91,0)+IF($G$93=$G$222,P93,0)+IF($G$95=$G$222,P95,0)+IF($G$97=$G$222,P97,0)+IF($G$99=$G$222,P99,0)+IF($G$101=$G$222,P101,0)+IF($G$103=$G$222,P103,0)+IF($G$105=$G$222,P105,0)+IF($G$107=$G$222,P107,0)+IF($G$109=$G$222,P109,0)+IF($G$111=$G$222,P111,0)+IF($G$113=$G$222,P113,0)+IF($G$115=$G$222,P115,0)+IF($G$117=$G$222,P117,0)+IF($G$119=$G$222,P119,0)+IF($G$121=$G$222,P121,0)+IF($G$123=$G$222,P123,0)+IF($G$125=$G$222,P125,0)+IF($G$127=$G$222,P127,0)+IF($G$129=$G$222,P129,0)+IF($G$131=$G$222,P131,0)+IF($G$133=$G$222,P133,0)+IF($G$135=$G$222,P135,0)+IF($G$137=$G$222,P137,0)+IF($G$139=$G$222,P139,0)+IF($G$141=$G$222,P141,0)+IF($G$143=$G$222,P143,0)+IF($G$145=$G$222,P145,0)+IF($G$147=$G$222,P147,0)+IF($G$149=$G$222,P149,0)+IF($G$151=$G$222,P151,0)+IF($G$153=$G$222,P153,0)+IF($G$155=$G$222,P155,0)+IF($G$157=$G$222,P157,0)+IF($G$159=$G$222,P159,0)+IF($G$161=$G$222,P161,0)+IF($G$163=$G$222,P163,0)+IF($G$165=$G$222,P165,0)+IF($G$167=$G$222,P167,0)+IF($G$169=$G$222,P169,0)+IF($G$171=$G$222,P171,0)+IF($G$173=$G$222,P173,0)+IF($G$175=$G$222,P175,0)+IF($G$177=$G$222,P177,0)+IF($G$179=$G$222,P179,0)+IF($G$181=$G$222,P181,0)+IF($G$183=$G$222,P183,0)+IF($G$185=$G$222,P185,0)+IF($G$187=$G$222,P187,0)+IF($G$189=$G$222,P189,0)+IF($G$191=$G$222,P191,0)+IF($G$193=$G$222,P193,0)</f>
        <v>0</v>
      </c>
      <c r="Q223" s="108"/>
      <c r="R223" s="108"/>
      <c r="S223" s="108"/>
      <c r="T223" s="108"/>
      <c r="U223" s="108"/>
      <c r="V223" s="107">
        <f>IF($G$11=$G$222,V11,0)+IF($G$13=$G$222,V13,0)+IF($G$15=$G$222,V15,0)+IF($G$17=$G$222,V17,0)+IF($G$19=$G$222,V19,0)+IF($G$21=$G$222,V21,0)+IF($G$23=$G$222,V23,0)+IF($G$25=$G$222,V25,0)+IF($G$27=$G$222,V27,0)+IF($G$29=$G$222,V29,0)+IF($G$31=$G$222,V31,0)+IF($G$33=$G$222,V33,0)+IF($G$35=$G$222,V35,0)+IF($G$37=$G$222,V37,0)+IF($G$39=$G$222,V39,0)+IF($G$41=$G$222,V41,0)+IF($G$43=$G$222,V43,0)+IF($G$45=$G$222,V45,0)+IF($G$47=$G$222,V47,0)+IF($G$49=$G$222,V49,0)+IF($G$51=$G$222,V51,0)+IF($G$53=$G$222,V53,0)+IF($G$55=$G$222,V55,0)+IF($G$57=$G$222,V57,0)+IF($G$59=$G$222,V59,0)+IF($G$61=$G$222,V61,0)+IF($G$63=$G$222,V63,0)+IF($G$65=$G$222,V65,0)+IF($G$67=$G$222,V67,0)+IF($G$69=$G$222,V69,0)+IF($G$71=$G$222,V71,0)+IF($G$73=$G$222,V73,0)+IF($G$75=$G$222,V75,0)+IF($G$77=$G$222,V77,0)+IF($G$79=$G$222,V79,0)+IF($G$81=$G$222,V81,0)+IF($G$83=$G$222,V83,0)+IF($G$85=$G$222,V85,0)+IF($G$87=$G$222,V87,0)+IF($G$89=$G$222,V89,0)+IF($G$91=$G$222,V91,0)+IF($G$93=$G$222,V93,0)+IF($G$95=$G$222,V95,0)+IF($G$97=$G$222,V97,0)+IF($G$99=$G$222,V99,0)+IF($G$101=$G$222,V101,0)+IF($G$103=$G$222,V103,0)+IF($G$105=$G$222,V105,0)+IF($G$107=$G$222,V107,0)+IF($G$109=$G$222,V109,0)+IF($G$111=$G$222,V111,0)+IF($G$113=$G$222,V113,0)+IF($G$115=$G$222,V115,0)+IF($G$117=$G$222,V117,0)+IF($G$119=$G$222,V119,0)+IF($G$121=$G$222,V121,0)+IF($G$123=$G$222,V123,0)+IF($G$125=$G$222,V125,0)+IF($G$127=$G$222,V127,0)+IF($G$129=$G$222,V129,0)+IF($G$131=$G$222,V131,0)+IF($G$133=$G$222,V133,0)+IF($G$135=$G$222,V135,0)+IF($G$137=$G$222,V137,0)+IF($G$139=$G$222,V139,0)+IF($G$141=$G$222,V141,0)+IF($G$143=$G$222,V143,0)+IF($G$145=$G$222,V145,0)+IF($G$147=$G$222,V147,0)+IF($G$149=$G$222,V149,0)+IF($G$151=$G$222,V151,0)+IF($G$153=$G$222,V153,0)+IF($G$155=$G$222,V155,0)+IF($G$157=$G$222,V157,0)+IF($G$159=$G$222,V159,0)+IF($G$161=$G$222,V161,0)+IF($G$163=$G$222,V163,0)+IF($G$165=$G$222,V165,0)+IF($G$167=$G$222,V167,0)+IF($G$169=$G$222,V169,0)+IF($G$171=$G$222,V171,0)+IF($G$173=$G$222,V173,0)+IF($G$175=$G$222,V175,0)+IF($G$177=$G$222,V177,0)+IF($G$179=$G$222,V179,0)+IF($G$181=$G$222,V181,0)+IF($G$183=$G$222,V183,0)+IF($G$185=$G$222,V185,0)+IF($G$187=$G$222,V187,0)+IF($G$189=$G$222,V189,0)+IF($G$191=$G$222,V191,0)+IF($G$193=$G$222,V193,0)</f>
        <v>0</v>
      </c>
      <c r="W223" s="108"/>
      <c r="X223" s="108"/>
      <c r="Y223" s="108"/>
      <c r="Z223" s="108"/>
      <c r="AA223" s="108"/>
      <c r="AB223" s="107">
        <f>IF($G$11=$G$222,AB11,0)+IF($G$13=$G$222,AB13,0)+IF($G$15=$G$222,AB15,0)+IF($G$17=$G$222,AB17,0)+IF($G$19=$G$222,AB19,0)+IF($G$21=$G$222,AB21,0)+IF($G$23=$G$222,AB23,0)+IF($G$25=$G$222,AB25,0)+IF($G$27=$G$222,AB27,0)+IF($G$29=$G$222,AB29,0)+IF($G$31=$G$222,AB31,0)+IF($G$33=$G$222,AB33,0)+IF($G$35=$G$222,AB35,0)+IF($G$37=$G$222,AB37,0)+IF($G$39=$G$222,AB39,0)+IF($G$41=$G$222,AB41,0)+IF($G$43=$G$222,AB43,0)+IF($G$45=$G$222,AB45,0)+IF($G$47=$G$222,AB47,0)+IF($G$49=$G$222,AB49,0)+IF($G$51=$G$222,AB51,0)+IF($G$53=$G$222,AB53,0)+IF($G$55=$G$222,AB55,0)+IF($G$57=$G$222,AB57,0)+IF($G$59=$G$222,AB59,0)+IF($G$61=$G$222,AB61,0)+IF($G$63=$G$222,AB63,0)+IF($G$65=$G$222,AB65,0)+IF($G$67=$G$222,AB67,0)+IF($G$69=$G$222,AB69,0)+IF($G$71=$G$222,AB71,0)+IF($G$73=$G$222,AB73,0)+IF($G$75=$G$222,AB75,0)+IF($G$77=$G$222,AB77,0)+IF($G$79=$G$222,AB79,0)+IF($G$81=$G$222,AB81,0)+IF($G$83=$G$222,AB83,0)+IF($G$85=$G$222,AB85,0)+IF($G$87=$G$222,AB87,0)+IF($G$89=$G$222,AB89,0)+IF($G$91=$G$222,AB91,0)+IF($G$93=$G$222,AB93,0)+IF($G$95=$G$222,AB95,0)+IF($G$97=$G$222,AB97,0)+IF($G$99=$G$222,AB99,0)+IF($G$101=$G$222,AB101,0)+IF($G$103=$G$222,AB103,0)+IF($G$105=$G$222,AB105,0)+IF($G$107=$G$222,AB107,0)+IF($G$109=$G$222,AB109,0)+IF($G$111=$G$222,AB111,0)+IF($G$113=$G$222,AB113,0)+IF($G$115=$G$222,AB115,0)+IF($G$117=$G$222,AB117,0)+IF($G$119=$G$222,AB119,0)+IF($G$121=$G$222,AB121,0)+IF($G$123=$G$222,AB123,0)+IF($G$125=$G$222,AB125,0)+IF($G$127=$G$222,AB127,0)+IF($G$129=$G$222,AB129,0)+IF($G$131=$G$222,AB131,0)+IF($G$133=$G$222,AB133,0)+IF($G$135=$G$222,AB135,0)+IF($G$137=$G$222,AB137,0)+IF($G$139=$G$222,AB139,0)+IF($G$141=$G$222,AB141,0)+IF($G$143=$G$222,AB143,0)+IF($G$145=$G$222,AB145,0)+IF($G$147=$G$222,AB147,0)+IF($G$149=$G$222,AB149,0)+IF($G$151=$G$222,AB151,0)+IF($G$153=$G$222,AB153,0)+IF($G$155=$G$222,AB155,0)+IF($G$157=$G$222,AB157,0)+IF($G$159=$G$222,AB159,0)+IF($G$161=$G$222,AB161,0)+IF($G$163=$G$222,AB163,0)+IF($G$165=$G$222,AB165,0)+IF($G$167=$G$222,AB167,0)+IF($G$169=$G$222,AB169,0)+IF($G$171=$G$222,AB171,0)+IF($G$173=$G$222,AB173,0)+IF($G$175=$G$222,AB175,0)+IF($G$177=$G$222,AB177,0)+IF($G$179=$G$222,AB179,0)+IF($G$181=$G$222,AB181,0)+IF($G$183=$G$222,AB183,0)+IF($G$185=$G$222,AB185,0)+IF($G$187=$G$222,AB187,0)+IF($G$189=$G$222,AB189,0)+IF($G$191=$G$222,AB191,0)+IF($G$193=$G$222,AB193,0)</f>
        <v>0</v>
      </c>
      <c r="AC223" s="108"/>
      <c r="AD223" s="108"/>
      <c r="AE223" s="108"/>
      <c r="AF223" s="108"/>
      <c r="AG223" s="108"/>
      <c r="AH223" s="107">
        <f>IF($G$11=$G$222,AH11,0)+IF($G$13=$G$222,AH13,0)+IF($G$15=$G$222,AH15,0)+IF($G$17=$G$222,AH17,0)+IF($G$19=$G$222,AH19,0)+IF($G$21=$G$222,AH21,0)+IF($G$23=$G$222,AH23,0)+IF($G$25=$G$222,AH25,0)+IF($G$27=$G$222,AH27,0)+IF($G$29=$G$222,AH29,0)+IF($G$31=$G$222,AH31,0)+IF($G$33=$G$222,AH33,0)+IF($G$35=$G$222,AH35,0)+IF($G$37=$G$222,AH37,0)+IF($G$39=$G$222,AH39,0)+IF($G$41=$G$222,AH41,0)+IF($G$43=$G$222,AH43,0)+IF($G$45=$G$222,AH45,0)+IF($G$47=$G$222,AH47,0)+IF($G$49=$G$222,AH49,0)+IF($G$51=$G$222,AH51,0)+IF($G$53=$G$222,AH53,0)+IF($G$55=$G$222,AH55,0)+IF($G$57=$G$222,AH57,0)+IF($G$59=$G$222,AH59,0)+IF($G$61=$G$222,AH61,0)+IF($G$63=$G$222,AH63,0)+IF($G$65=$G$222,AH65,0)+IF($G$67=$G$222,AH67,0)+IF($G$69=$G$222,AH69,0)+IF($G$71=$G$222,AH71,0)+IF($G$73=$G$222,AH73,0)+IF($G$75=$G$222,AH75,0)+IF($G$77=$G$222,AH77,0)+IF($G$79=$G$222,AH79,0)+IF($G$81=$G$222,AH81,0)+IF($G$83=$G$222,AH83,0)+IF($G$85=$G$222,AH85,0)+IF($G$87=$G$222,AH87,0)+IF($G$89=$G$222,AH89,0)+IF($G$91=$G$222,AH91,0)+IF($G$93=$G$222,AH93,0)+IF($G$95=$G$222,AH95,0)+IF($G$97=$G$222,AH97,0)+IF($G$99=$G$222,AH99,0)+IF($G$101=$G$222,AH101,0)+IF($G$103=$G$222,AH103,0)+IF($G$105=$G$222,AH105,0)+IF($G$107=$G$222,AH107,0)+IF($G$109=$G$222,AH109,0)+IF($G$111=$G$222,AH111,0)+IF($G$113=$G$222,AH113,0)+IF($G$115=$G$222,AH115,0)+IF($G$117=$G$222,AH117,0)+IF($G$119=$G$222,AH119,0)+IF($G$121=$G$222,AH121,0)+IF($G$123=$G$222,AH123,0)+IF($G$125=$G$222,AH125,0)+IF($G$127=$G$222,AH127,0)+IF($G$129=$G$222,AH129,0)+IF($G$131=$G$222,AH131,0)+IF($G$133=$G$222,AH133,0)+IF($G$135=$G$222,AH135,0)+IF($G$137=$G$222,AH137,0)+IF($G$139=$G$222,AH139,0)+IF($G$141=$G$222,AH141,0)+IF($G$143=$G$222,AH143,0)+IF($G$145=$G$222,AH145,0)+IF($G$147=$G$222,AH147,0)+IF($G$149=$G$222,AH149,0)+IF($G$151=$G$222,AH151,0)+IF($G$153=$G$222,AH153,0)+IF($G$155=$G$222,AH155,0)+IF($G$157=$G$222,AH157,0)+IF($G$159=$G$222,AH159,0)+IF($G$161=$G$222,AH161,0)+IF($G$163=$G$222,AH163,0)+IF($G$165=$G$222,AH165,0)+IF($G$167=$G$222,AH167,0)+IF($G$169=$G$222,AH169,0)+IF($G$171=$G$222,AH171,0)+IF($G$173=$G$222,AH173,0)+IF($G$175=$G$222,AH175,0)+IF($G$177=$G$222,AH177,0)+IF($G$179=$G$222,AH179,0)+IF($G$181=$G$222,AH181,0)+IF($G$183=$G$222,AH183,0)+IF($G$185=$G$222,AH185,0)+IF($G$187=$G$222,AH187,0)+IF($G$189=$G$222,AH189,0)+IF($G$191=$G$222,AH191,0)+IF($G$193=$G$222,AH193,0)</f>
        <v>0</v>
      </c>
      <c r="AI223" s="108"/>
      <c r="AJ223" s="108"/>
      <c r="AK223" s="108"/>
      <c r="AL223" s="108"/>
      <c r="AM223" s="108"/>
      <c r="AN223" s="107">
        <f>IF($G$11=$G$222,AN11,0)+IF($G$13=$G$222,AN13,0)+IF($G$15=$G$222,AN15,0)+IF($G$17=$G$222,AN17,0)+IF($G$19=$G$222,AN19,0)+IF($G$21=$G$222,AN21,0)+IF($G$23=$G$222,AN23,0)+IF($G$25=$G$222,AN25,0)+IF($G$27=$G$222,AN27,0)+IF($G$29=$G$222,AN29,0)+IF($G$31=$G$222,AN31,0)+IF($G$33=$G$222,AN33,0)+IF($G$35=$G$222,AN35,0)+IF($G$37=$G$222,AN37,0)+IF($G$39=$G$222,AN39,0)+IF($G$41=$G$222,AN41,0)+IF($G$43=$G$222,AN43,0)+IF($G$45=$G$222,AN45,0)+IF($G$47=$G$222,AN47,0)+IF($G$49=$G$222,AN49,0)+IF($G$51=$G$222,AN51,0)+IF($G$53=$G$222,AN53,0)+IF($G$55=$G$222,AN55,0)+IF($G$57=$G$222,AN57,0)+IF($G$59=$G$222,AN59,0)+IF($G$61=$G$222,AN61,0)+IF($G$63=$G$222,AN63,0)+IF($G$65=$G$222,AN65,0)+IF($G$67=$G$222,AN67,0)+IF($G$69=$G$222,AN69,0)+IF($G$71=$G$222,AN71,0)+IF($G$73=$G$222,AN73,0)+IF($G$75=$G$222,AN75,0)+IF($G$77=$G$222,AN77,0)+IF($G$79=$G$222,AN79,0)+IF($G$81=$G$222,AN81,0)+IF($G$83=$G$222,AN83,0)+IF($G$85=$G$222,AN85,0)+IF($G$87=$G$222,AN87,0)+IF($G$89=$G$222,AN89,0)+IF($G$91=$G$222,AN91,0)+IF($G$93=$G$222,AN93,0)+IF($G$95=$G$222,AN95,0)+IF($G$97=$G$222,AN97,0)+IF($G$99=$G$222,AN99,0)+IF($G$101=$G$222,AN101,0)+IF($G$103=$G$222,AN103,0)+IF($G$105=$G$222,AN105,0)+IF($G$107=$G$222,AN107,0)+IF($G$109=$G$222,AN109,0)+IF($G$111=$G$222,AN111,0)+IF($G$113=$G$222,AN113,0)+IF($G$115=$G$222,AN115,0)+IF($G$117=$G$222,AN117,0)+IF($G$119=$G$222,AN119,0)+IF($G$121=$G$222,AN121,0)+IF($G$123=$G$222,AN123,0)+IF($G$125=$G$222,AN125,0)+IF($G$127=$G$222,AN127,0)+IF($G$129=$G$222,AN129,0)+IF($G$131=$G$222,AN131,0)+IF($G$133=$G$222,AN133,0)+IF($G$135=$G$222,AN135,0)+IF($G$137=$G$222,AN137,0)+IF($G$139=$G$222,AN139,0)+IF($G$141=$G$222,AN141,0)+IF($G$143=$G$222,AN143,0)+IF($G$145=$G$222,AN145,0)+IF($G$147=$G$222,AN147,0)+IF($G$149=$G$222,AN149,0)+IF($G$151=$G$222,AN151,0)+IF($G$153=$G$222,AN153,0)+IF($G$155=$G$222,AN155,0)+IF($G$157=$G$222,AN157,0)+IF($G$159=$G$222,AN159,0)+IF($G$161=$G$222,AN161,0)+IF($G$163=$G$222,AN163,0)+IF($G$165=$G$222,AN165,0)+IF($G$167=$G$222,AN167,0)+IF($G$169=$G$222,AN169,0)+IF($G$171=$G$222,AN171,0)+IF($G$173=$G$222,AN173,0)+IF($G$175=$G$222,AN175,0)+IF($G$177=$G$222,AN177,0)+IF($G$179=$G$222,AN179,0)+IF($G$181=$G$222,AN181,0)+IF($G$183=$G$222,AN183,0)+IF($G$185=$G$222,AN185,0)+IF($G$187=$G$222,AN187,0)+IF($G$189=$G$222,AN189,0)+IF($G$191=$G$222,AN191,0)+IF($G$193=$G$222,AN193,0)</f>
        <v>0</v>
      </c>
      <c r="AO223" s="108"/>
      <c r="AP223" s="108"/>
      <c r="AQ223" s="108"/>
      <c r="AR223" s="108"/>
      <c r="AS223" s="108"/>
      <c r="AT223" s="107">
        <f>IF($G$11=$G$222,AT11,0)+IF($G$13=$G$222,AT13,0)+IF($G$15=$G$222,AT15,0)+IF($G$17=$G$222,AT17,0)+IF($G$19=$G$222,AT19,0)+IF($G$21=$G$222,AT21,0)+IF($G$23=$G$222,AT23,0)+IF($G$25=$G$222,AT25,0)+IF($G$27=$G$222,AT27,0)+IF($G$29=$G$222,AT29,0)+IF($G$31=$G$222,AT31,0)+IF($G$33=$G$222,AT33,0)+IF($G$35=$G$222,AT35,0)+IF($G$37=$G$222,AT37,0)+IF($G$39=$G$222,AT39,0)+IF($G$41=$G$222,AT41,0)+IF($G$43=$G$222,AT43,0)+IF($G$45=$G$222,AT45,0)+IF($G$47=$G$222,AT47,0)+IF($G$49=$G$222,AT49,0)+IF($G$51=$G$222,AT51,0)+IF($G$53=$G$222,AT53,0)+IF($G$55=$G$222,AT55,0)+IF($G$57=$G$222,AT57,0)+IF($G$59=$G$222,AT59,0)+IF($G$61=$G$222,AT61,0)+IF($G$63=$G$222,AT63,0)+IF($G$65=$G$222,AT65,0)+IF($G$67=$G$222,AT67,0)+IF($G$69=$G$222,AT69,0)+IF($G$71=$G$222,AT71,0)+IF($G$73=$G$222,AT73,0)+IF($G$75=$G$222,AT75,0)+IF($G$77=$G$222,AT77,0)+IF($G$79=$G$222,AT79,0)+IF($G$81=$G$222,AT81,0)+IF($G$83=$G$222,AT83,0)+IF($G$85=$G$222,AT85,0)+IF($G$87=$G$222,AT87,0)+IF($G$89=$G$222,AT89,0)+IF($G$91=$G$222,AT91,0)+IF($G$93=$G$222,AT93,0)+IF($G$95=$G$222,AT95,0)+IF($G$97=$G$222,AT97,0)+IF($G$99=$G$222,AT99,0)+IF($G$101=$G$222,AT101,0)+IF($G$103=$G$222,AT103,0)+IF($G$105=$G$222,AT105,0)+IF($G$107=$G$222,AT107,0)+IF($G$109=$G$222,AT109,0)+IF($G$111=$G$222,AT111,0)+IF($G$113=$G$222,AT113,0)+IF($G$115=$G$222,AT115,0)+IF($G$117=$G$222,AT117,0)+IF($G$119=$G$222,AT119,0)+IF($G$121=$G$222,AT121,0)+IF($G$123=$G$222,AT123,0)+IF($G$125=$G$222,AT125,0)+IF($G$127=$G$222,AT127,0)+IF($G$129=$G$222,AT129,0)+IF($G$131=$G$222,AT131,0)+IF($G$133=$G$222,AT133,0)+IF($G$135=$G$222,AT135,0)+IF($G$137=$G$222,AT137,0)+IF($G$139=$G$222,AT139,0)+IF($G$141=$G$222,AT141,0)+IF($G$143=$G$222,AT143,0)+IF($G$145=$G$222,AT145,0)+IF($G$147=$G$222,AT147,0)+IF($G$149=$G$222,AT149,0)+IF($G$151=$G$222,AT151,0)+IF($G$153=$G$222,AT153,0)+IF($G$155=$G$222,AT155,0)+IF($G$157=$G$222,AT157,0)+IF($G$159=$G$222,AT159,0)+IF($G$161=$G$222,AT161,0)+IF($G$163=$G$222,AT163,0)+IF($G$165=$G$222,AT165,0)+IF($G$167=$G$222,AT167,0)+IF($G$169=$G$222,AT169,0)+IF($G$171=$G$222,AT171,0)+IF($G$173=$G$222,AT173,0)+IF($G$175=$G$222,AT175,0)+IF($G$177=$G$222,AT177,0)+IF($G$179=$G$222,AT179,0)+IF($G$181=$G$222,AT181,0)+IF($G$183=$G$222,AT183,0)+IF($G$185=$G$222,AT185,0)+IF($G$187=$G$222,AT187,0)+IF($G$189=$G$222,AT189,0)+IF($G$191=$G$222,AT191,0)+IF($G$193=$G$222,AT193,0)</f>
        <v>0</v>
      </c>
      <c r="AU223" s="108"/>
      <c r="AV223" s="108"/>
      <c r="AW223" s="108"/>
      <c r="AX223" s="108"/>
      <c r="AY223" s="108"/>
      <c r="AZ223" s="107">
        <f>IF($G$11=$G$222,AZ11,0)+IF($G$13=$G$222,AZ13,0)+IF($G$15=$G$222,AZ15,0)+IF($G$17=$G$222,AZ17,0)+IF($G$19=$G$222,AZ19,0)+IF($G$21=$G$222,AZ21,0)+IF($G$23=$G$222,AZ23,0)+IF($G$25=$G$222,AZ25,0)+IF($G$27=$G$222,AZ27,0)+IF($G$29=$G$222,AZ29,0)+IF($G$31=$G$222,AZ31,0)+IF($G$33=$G$222,AZ33,0)+IF($G$35=$G$222,AZ35,0)+IF($G$37=$G$222,AZ37,0)+IF($G$39=$G$222,AZ39,0)+IF($G$41=$G$222,AZ41,0)+IF($G$43=$G$222,AZ43,0)+IF($G$45=$G$222,AZ45,0)+IF($G$47=$G$222,AZ47,0)+IF($G$49=$G$222,AZ49,0)+IF($G$51=$G$222,AZ51,0)+IF($G$53=$G$222,AZ53,0)+IF($G$55=$G$222,AZ55,0)+IF($G$57=$G$222,AZ57,0)+IF($G$59=$G$222,AZ59,0)+IF($G$61=$G$222,AZ61,0)+IF($G$63=$G$222,AZ63,0)+IF($G$65=$G$222,AZ65,0)+IF($G$67=$G$222,AZ67,0)+IF($G$69=$G$222,AZ69,0)+IF($G$71=$G$222,AZ71,0)+IF($G$73=$G$222,AZ73,0)+IF($G$75=$G$222,AZ75,0)+IF($G$77=$G$222,AZ77,0)+IF($G$79=$G$222,AZ79,0)+IF($G$81=$G$222,AZ81,0)+IF($G$83=$G$222,AZ83,0)+IF($G$85=$G$222,AZ85,0)+IF($G$87=$G$222,AZ87,0)+IF($G$89=$G$222,AZ89,0)+IF($G$91=$G$222,AZ91,0)+IF($G$93=$G$222,AZ93,0)+IF($G$95=$G$222,AZ95,0)+IF($G$97=$G$222,AZ97,0)+IF($G$99=$G$222,AZ99,0)+IF($G$101=$G$222,AZ101,0)+IF($G$103=$G$222,AZ103,0)+IF($G$105=$G$222,AZ105,0)+IF($G$107=$G$222,AZ107,0)+IF($G$109=$G$222,AZ109,0)+IF($G$111=$G$222,AZ111,0)+IF($G$113=$G$222,AZ113,0)+IF($G$115=$G$222,AZ115,0)+IF($G$117=$G$222,AZ117,0)+IF($G$119=$G$222,AZ119,0)+IF($G$121=$G$222,AZ121,0)+IF($G$123=$G$222,AZ123,0)+IF($G$125=$G$222,AZ125,0)+IF($G$127=$G$222,AZ127,0)+IF($G$129=$G$222,AZ129,0)+IF($G$131=$G$222,AZ131,0)+IF($G$133=$G$222,AZ133,0)+IF($G$135=$G$222,AZ135,0)+IF($G$137=$G$222,AZ137,0)+IF($G$139=$G$222,AZ139,0)+IF($G$141=$G$222,AZ141,0)+IF($G$143=$G$222,AZ143,0)+IF($G$145=$G$222,AZ145,0)+IF($G$147=$G$222,AZ147,0)+IF($G$149=$G$222,AZ149,0)+IF($G$151=$G$222,AZ151,0)+IF($G$153=$G$222,AZ153,0)+IF($G$155=$G$222,AZ155,0)+IF($G$157=$G$222,AZ157,0)+IF($G$159=$G$222,AZ159,0)+IF($G$161=$G$222,AZ161,0)+IF($G$163=$G$222,AZ163,0)+IF($G$165=$G$222,AZ165,0)+IF($G$167=$G$222,AZ167,0)+IF($G$169=$G$222,AZ169,0)+IF($G$171=$G$222,AZ171,0)+IF($G$173=$G$222,AZ173,0)+IF($G$175=$G$222,AZ175,0)+IF($G$177=$G$222,AZ177,0)+IF($G$179=$G$222,AZ179,0)+IF($G$181=$G$222,AZ181,0)+IF($G$183=$G$222,AZ183,0)+IF($G$185=$G$222,AZ185,0)+IF($G$187=$G$222,AZ187,0)+IF($G$189=$G$222,AZ189,0)+IF($G$191=$G$222,AZ191,0)+IF($G$193=$G$222,AZ193,0)</f>
        <v>0</v>
      </c>
      <c r="BA223" s="108"/>
      <c r="BB223" s="108"/>
      <c r="BC223" s="108"/>
      <c r="BD223" s="108"/>
      <c r="BE223" s="108"/>
      <c r="BF223" s="107">
        <f>IF($G$11=$G$222,BF11,0)+IF($G$13=$G$222,BF13,0)+IF($G$15=$G$222,BF15,0)+IF($G$17=$G$222,BF17,0)+IF($G$19=$G$222,BF19,0)+IF($G$21=$G$222,BF21,0)+IF($G$23=$G$222,BF23,0)+IF($G$25=$G$222,BF25,0)+IF($G$27=$G$222,BF27,0)+IF($G$29=$G$222,BF29,0)+IF($G$31=$G$222,BF31,0)+IF($G$33=$G$222,BF33,0)+IF($G$35=$G$222,BF35,0)+IF($G$37=$G$222,BF37,0)+IF($G$39=$G$222,BF39,0)+IF($G$41=$G$222,BF41,0)+IF($G$43=$G$222,BF43,0)+IF($G$45=$G$222,BF45,0)+IF($G$47=$G$222,BF47,0)+IF($G$49=$G$222,BF49,0)+IF($G$51=$G$222,BF51,0)+IF($G$53=$G$222,BF53,0)+IF($G$55=$G$222,BF55,0)+IF($G$57=$G$222,BF57,0)+IF($G$59=$G$222,BF59,0)+IF($G$61=$G$222,BF61,0)+IF($G$63=$G$222,BF63,0)+IF($G$65=$G$222,BF65,0)+IF($G$67=$G$222,BF67,0)+IF($G$69=$G$222,BF69,0)+IF($G$71=$G$222,BF71,0)+IF($G$73=$G$222,BF73,0)+IF($G$75=$G$222,BF75,0)+IF($G$77=$G$222,BF77,0)+IF($G$79=$G$222,BF79,0)+IF($G$81=$G$222,BF81,0)+IF($G$83=$G$222,BF83,0)+IF($G$85=$G$222,BF85,0)+IF($G$87=$G$222,BF87,0)+IF($G$89=$G$222,BF89,0)+IF($G$91=$G$222,BF91,0)+IF($G$93=$G$222,BF93,0)+IF($G$95=$G$222,BF95,0)+IF($G$97=$G$222,BF97,0)+IF($G$99=$G$222,BF99,0)+IF($G$101=$G$222,BF101,0)+IF($G$103=$G$222,BF103,0)+IF($G$105=$G$222,BF105,0)+IF($G$107=$G$222,BF107,0)+IF($G$109=$G$222,BF109,0)+IF($G$111=$G$222,BF111,0)+IF($G$113=$G$222,BF113,0)+IF($G$115=$G$222,BF115,0)+IF($G$117=$G$222,BF117,0)+IF($G$119=$G$222,BF119,0)+IF($G$121=$G$222,BF121,0)+IF($G$123=$G$222,BF123,0)+IF($G$125=$G$222,BF125,0)+IF($G$127=$G$222,BF127,0)+IF($G$129=$G$222,BF129,0)+IF($G$131=$G$222,BF131,0)+IF($G$133=$G$222,BF133,0)+IF($G$135=$G$222,BF135,0)+IF($G$137=$G$222,BF137,0)+IF($G$139=$G$222,BF139,0)+IF($G$141=$G$222,BF141,0)+IF($G$143=$G$222,BF143,0)+IF($G$145=$G$222,BF145,0)+IF($G$147=$G$222,BF147,0)+IF($G$149=$G$222,BF149,0)+IF($G$151=$G$222,BF151,0)+IF($G$153=$G$222,BF153,0)+IF($G$155=$G$222,BF155,0)+IF($G$157=$G$222,BF157,0)+IF($G$159=$G$222,BF159,0)+IF($G$161=$G$222,BF161,0)+IF($G$163=$G$222,BF163,0)+IF($G$165=$G$222,BF165,0)+IF($G$167=$G$222,BF167,0)+IF($G$169=$G$222,BF169,0)+IF($G$171=$G$222,BF171,0)+IF($G$173=$G$222,BF173,0)+IF($G$175=$G$222,BF175,0)+IF($G$177=$G$222,BF177,0)+IF($G$179=$G$222,BF179,0)+IF($G$181=$G$222,BF181,0)+IF($G$183=$G$222,BF183,0)+IF($G$185=$G$222,BF185,0)+IF($G$187=$G$222,BF187,0)+IF($G$189=$G$222,BF189,0)+IF($G$191=$G$222,BF191,0)+IF($G$193=$G$222,BF193,0)</f>
        <v>0</v>
      </c>
      <c r="BG223" s="108"/>
      <c r="BH223" s="108"/>
      <c r="BI223" s="108"/>
      <c r="BJ223" s="108"/>
      <c r="BK223" s="108"/>
      <c r="BL223" s="107">
        <f>IF($G$11=$G$222,BL11,0)+IF($G$13=$G$222,BL13,0)+IF($G$15=$G$222,BL15,0)+IF($G$17=$G$222,BL17,0)+IF($G$19=$G$222,BL19,0)+IF($G$21=$G$222,BL21,0)+IF($G$23=$G$222,BL23,0)+IF($G$25=$G$222,BL25,0)+IF($G$27=$G$222,BL27,0)+IF($G$29=$G$222,BL29,0)+IF($G$31=$G$222,BL31,0)+IF($G$33=$G$222,BL33,0)+IF($G$35=$G$222,BL35,0)+IF($G$37=$G$222,BL37,0)+IF($G$39=$G$222,BL39,0)+IF($G$41=$G$222,BL41,0)+IF($G$43=$G$222,BL43,0)+IF($G$45=$G$222,BL45,0)+IF($G$47=$G$222,BL47,0)+IF($G$49=$G$222,BL49,0)+IF($G$51=$G$222,BL51,0)+IF($G$53=$G$222,BL53,0)+IF($G$55=$G$222,BL55,0)+IF($G$57=$G$222,BL57,0)+IF($G$59=$G$222,BL59,0)+IF($G$61=$G$222,BL61,0)+IF($G$63=$G$222,BL63,0)+IF($G$65=$G$222,BL65,0)+IF($G$67=$G$222,BL67,0)+IF($G$69=$G$222,BL69,0)+IF($G$71=$G$222,BL71,0)+IF($G$73=$G$222,BL73,0)+IF($G$75=$G$222,BL75,0)+IF($G$77=$G$222,BL77,0)+IF($G$79=$G$222,BL79,0)+IF($G$81=$G$222,BL81,0)+IF($G$83=$G$222,BL83,0)+IF($G$85=$G$222,BL85,0)+IF($G$87=$G$222,BL87,0)+IF($G$89=$G$222,BL89,0)+IF($G$91=$G$222,BL91,0)+IF($G$93=$G$222,BL93,0)+IF($G$95=$G$222,BL95,0)+IF($G$97=$G$222,BL97,0)+IF($G$99=$G$222,BL99,0)+IF($G$101=$G$222,BL101,0)+IF($G$103=$G$222,BL103,0)+IF($G$105=$G$222,BL105,0)+IF($G$107=$G$222,BL107,0)+IF($G$109=$G$222,BL109,0)+IF($G$111=$G$222,BL111,0)+IF($G$113=$G$222,BL113,0)+IF($G$115=$G$222,BL115,0)+IF($G$117=$G$222,BL117,0)+IF($G$119=$G$222,BL119,0)+IF($G$121=$G$222,BL121,0)+IF($G$123=$G$222,BL123,0)+IF($G$125=$G$222,BL125,0)+IF($G$127=$G$222,BL127,0)+IF($G$129=$G$222,BL129,0)+IF($G$131=$G$222,BL131,0)+IF($G$133=$G$222,BL133,0)+IF($G$135=$G$222,BL135,0)+IF($G$137=$G$222,BL137,0)+IF($G$139=$G$222,BL139,0)+IF($G$141=$G$222,BL141,0)+IF($G$143=$G$222,BL143,0)+IF($G$145=$G$222,BL145,0)+IF($G$147=$G$222,BL147,0)+IF($G$149=$G$222,BL149,0)+IF($G$151=$G$222,BL151,0)+IF($G$153=$G$222,BL153,0)+IF($G$155=$G$222,BL155,0)+IF($G$157=$G$222,BL157,0)+IF($G$159=$G$222,BL159,0)+IF($G$161=$G$222,BL161,0)+IF($G$163=$G$222,BL163,0)+IF($G$165=$G$222,BL165,0)+IF($G$167=$G$222,BL167,0)+IF($G$169=$G$222,BL169,0)+IF($G$171=$G$222,BL171,0)+IF($G$173=$G$222,BL173,0)+IF($G$175=$G$222,BL175,0)+IF($G$177=$G$222,BL177,0)+IF($G$179=$G$222,BL179,0)+IF($G$181=$G$222,BL181,0)+IF($G$183=$G$222,BL183,0)+IF($G$185=$G$222,BL185,0)+IF($G$187=$G$222,BL187,0)+IF($G$189=$G$222,BL189,0)+IF($G$191=$G$222,BL191,0)+IF($G$193=$G$222,BL193,0)</f>
        <v>0</v>
      </c>
      <c r="BM223" s="108"/>
      <c r="BN223" s="108"/>
      <c r="BO223" s="108"/>
      <c r="BP223" s="108"/>
      <c r="BQ223" s="108"/>
      <c r="BR223" s="107">
        <f>IF($G$11=$G$222,BR11,0)+IF($G$13=$G$222,BR13,0)+IF($G$15=$G$222,BR15,0)+IF($G$17=$G$222,BR17,0)+IF($G$19=$G$222,BR19,0)+IF($G$21=$G$222,BR21,0)+IF($G$23=$G$222,BR23,0)+IF($G$25=$G$222,BR25,0)+IF($G$27=$G$222,BR27,0)+IF($G$29=$G$222,BR29,0)+IF($G$31=$G$222,BR31,0)+IF($G$33=$G$222,BR33,0)+IF($G$35=$G$222,BR35,0)+IF($G$37=$G$222,BR37,0)+IF($G$39=$G$222,BR39,0)+IF($G$41=$G$222,BR41,0)+IF($G$43=$G$222,BR43,0)+IF($G$45=$G$222,BR45,0)+IF($G$47=$G$222,BR47,0)+IF($G$49=$G$222,BR49,0)+IF($G$51=$G$222,BR51,0)+IF($G$53=$G$222,BR53,0)+IF($G$55=$G$222,BR55,0)+IF($G$57=$G$222,BR57,0)+IF($G$59=$G$222,BR59,0)+IF($G$61=$G$222,BR61,0)+IF($G$63=$G$222,BR63,0)+IF($G$65=$G$222,BR65,0)+IF($G$67=$G$222,BR67,0)+IF($G$69=$G$222,BR69,0)+IF($G$71=$G$222,BR71,0)+IF($G$73=$G$222,BR73,0)+IF($G$75=$G$222,BR75,0)+IF($G$77=$G$222,BR77,0)+IF($G$79=$G$222,BR79,0)+IF($G$81=$G$222,BR81,0)+IF($G$83=$G$222,BR83,0)+IF($G$85=$G$222,BR85,0)+IF($G$87=$G$222,BR87,0)+IF($G$89=$G$222,BR89,0)+IF($G$91=$G$222,BR91,0)+IF($G$93=$G$222,BR93,0)+IF($G$95=$G$222,BR95,0)+IF($G$97=$G$222,BR97,0)+IF($G$99=$G$222,BR99,0)+IF($G$101=$G$222,BR101,0)+IF($G$103=$G$222,BR103,0)+IF($G$105=$G$222,BR105,0)+IF($G$107=$G$222,BR107,0)+IF($G$109=$G$222,BR109,0)+IF($G$111=$G$222,BR111,0)+IF($G$113=$G$222,BR113,0)+IF($G$115=$G$222,BR115,0)+IF($G$117=$G$222,BR117,0)+IF($G$119=$G$222,BR119,0)+IF($G$121=$G$222,BR121,0)+IF($G$123=$G$222,BR123,0)+IF($G$125=$G$222,BR125,0)+IF($G$127=$G$222,BR127,0)+IF($G$129=$G$222,BR129,0)+IF($G$131=$G$222,BR131,0)+IF($G$133=$G$222,BR133,0)+IF($G$135=$G$222,BR135,0)+IF($G$137=$G$222,BR137,0)+IF($G$139=$G$222,BR139,0)+IF($G$141=$G$222,BR141,0)+IF($G$143=$G$222,BR143,0)+IF($G$145=$G$222,BR145,0)+IF($G$147=$G$222,BR147,0)+IF($G$149=$G$222,BR149,0)+IF($G$151=$G$222,BR151,0)+IF($G$153=$G$222,BR153,0)+IF($G$155=$G$222,BR155,0)+IF($G$157=$G$222,BR157,0)+IF($G$159=$G$222,BR159,0)+IF($G$161=$G$222,BR161,0)+IF($G$163=$G$222,BR163,0)+IF($G$165=$G$222,BR165,0)+IF($G$167=$G$222,BR167,0)+IF($G$169=$G$222,BR169,0)+IF($G$171=$G$222,BR171,0)+IF($G$173=$G$222,BR173,0)+IF($G$175=$G$222,BR175,0)+IF($G$177=$G$222,BR177,0)+IF($G$179=$G$222,BR179,0)+IF($G$181=$G$222,BR181,0)+IF($G$183=$G$222,BR183,0)+IF($G$185=$G$222,BR185,0)+IF($G$187=$G$222,BR187,0)+IF($G$189=$G$222,BR189,0)+IF($G$191=$G$222,BR191,0)+IF($G$193=$G$222,BR193,0)</f>
        <v>0</v>
      </c>
      <c r="BS223" s="108"/>
      <c r="BT223" s="108"/>
      <c r="BU223" s="108"/>
      <c r="BV223" s="108"/>
      <c r="BW223" s="108"/>
      <c r="BX223" s="107">
        <f>IF($G$11=$G$222,BX11,0)+IF($G$13=$G$222,BX13,0)+IF($G$15=$G$222,BX15,0)+IF($G$17=$G$222,BX17,0)+IF($G$19=$G$222,BX19,0)+IF($G$21=$G$222,BX21,0)+IF($G$23=$G$222,BX23,0)+IF($G$25=$G$222,BX25,0)+IF($G$27=$G$222,BX27,0)+IF($G$29=$G$222,BX29,0)+IF($G$31=$G$222,BX31,0)+IF($G$33=$G$222,BX33,0)+IF($G$35=$G$222,BX35,0)+IF($G$37=$G$222,BX37,0)+IF($G$39=$G$222,BX39,0)+IF($G$41=$G$222,BX41,0)+IF($G$43=$G$222,BX43,0)+IF($G$45=$G$222,BX45,0)+IF($G$47=$G$222,BX47,0)+IF($G$49=$G$222,BX49,0)+IF($G$51=$G$222,BX51,0)+IF($G$53=$G$222,BX53,0)+IF($G$55=$G$222,BX55,0)+IF($G$57=$G$222,BX57,0)+IF($G$59=$G$222,BX59,0)+IF($G$61=$G$222,BX61,0)+IF($G$63=$G$222,BX63,0)+IF($G$65=$G$222,BX65,0)+IF($G$67=$G$222,BX67,0)+IF($G$69=$G$222,BX69,0)+IF($G$71=$G$222,BX71,0)+IF($G$73=$G$222,BX73,0)+IF($G$75=$G$222,BX75,0)+IF($G$77=$G$222,BX77,0)+IF($G$79=$G$222,BX79,0)+IF($G$81=$G$222,BX81,0)+IF($G$83=$G$222,BX83,0)+IF($G$85=$G$222,BX85,0)+IF($G$87=$G$222,BX87,0)+IF($G$89=$G$222,BX89,0)+IF($G$91=$G$222,BX91,0)+IF($G$93=$G$222,BX93,0)+IF($G$95=$G$222,BX95,0)+IF($G$97=$G$222,BX97,0)+IF($G$99=$G$222,BX99,0)+IF($G$101=$G$222,BX101,0)+IF($G$103=$G$222,BX103,0)+IF($G$105=$G$222,BX105,0)+IF($G$107=$G$222,BX107,0)+IF($G$109=$G$222,BX109,0)+IF($G$111=$G$222,BX111,0)+IF($G$113=$G$222,BX113,0)+IF($G$115=$G$222,BX115,0)+IF($G$117=$G$222,BX117,0)+IF($G$119=$G$222,BX119,0)+IF($G$121=$G$222,BX121,0)+IF($G$123=$G$222,BX123,0)+IF($G$125=$G$222,BX125,0)+IF($G$127=$G$222,BX127,0)+IF($G$129=$G$222,BX129,0)+IF($G$131=$G$222,BX131,0)+IF($G$133=$G$222,BX133,0)+IF($G$135=$G$222,BX135,0)+IF($G$137=$G$222,BX137,0)+IF($G$139=$G$222,BX139,0)+IF($G$141=$G$222,BX141,0)+IF($G$143=$G$222,BX143,0)+IF($G$145=$G$222,BX145,0)+IF($G$147=$G$222,BX147,0)+IF($G$149=$G$222,BX149,0)+IF($G$151=$G$222,BX151,0)+IF($G$153=$G$222,BX153,0)+IF($G$155=$G$222,BX155,0)+IF($G$157=$G$222,BX157,0)+IF($G$159=$G$222,BX159,0)+IF($G$161=$G$222,BX161,0)+IF($G$163=$G$222,BX163,0)+IF($G$165=$G$222,BX165,0)+IF($G$167=$G$222,BX167,0)+IF($G$169=$G$222,BX169,0)+IF($G$171=$G$222,BX171,0)+IF($G$173=$G$222,BX173,0)+IF($G$175=$G$222,BX175,0)+IF($G$177=$G$222,BX177,0)+IF($G$179=$G$222,BX179,0)+IF($G$181=$G$222,BX181,0)+IF($G$183=$G$222,BX183,0)+IF($G$185=$G$222,BX185,0)+IF($G$187=$G$222,BX187,0)+IF($G$189=$G$222,BX189,0)+IF($G$191=$G$222,BX191,0)+IF($G$193=$G$222,BX193,0)</f>
        <v>0</v>
      </c>
      <c r="BY223" s="108"/>
      <c r="BZ223" s="108"/>
      <c r="CA223" s="108"/>
      <c r="CB223" s="108"/>
      <c r="CC223" s="109"/>
      <c r="CD223" s="110">
        <f>IF($G$11=$G$222,CD11,0)+IF($G$13=$G$222,CD13,0)+IF($G$15=$G$222,CD15,0)+IF($G$17=$G$222,CD17,0)+IF($G$19=$G$222,CD19,0)+IF($G$21=$G$222,CD21,0)+IF($G$23=$G$222,CD23,0)+IF($G$25=$G$222,CD25,0)+IF($G$27=$G$222,CD27,0)+IF($G$29=$G$222,CD29,0)+IF($G$31=$G$222,CD31,0)+IF($G$33=$G$222,CD33,0)+IF($G$35=$G$222,CD35,0)+IF($G$37=$G$222,CD37,0)+IF($G$39=$G$222,CD39,0)+IF($G$41=$G$222,CD41,0)+IF($G$43=$G$222,CD43,0)+IF($G$45=$G$222,CD45,0)+IF($G$47=$G$222,CD47,0)+IF($G$49=$G$222,CD49,0)+IF($G$51=$G$222,CD51,0)+IF($G$53=$G$222,CD53,0)+IF($G$55=$G$222,CD55,0)+IF($G$57=$G$222,CD57,0)+IF($G$59=$G$222,CD59,0)+IF($G$61=$G$222,CD61,0)+IF($G$63=$G$222,CD63,0)+IF($G$65=$G$222,CD65,0)+IF($G$67=$G$222,CD67,0)+IF($G$69=$G$222,CD69,0)+IF($G$71=$G$222,CD71,0)+IF($G$73=$G$222,CD73,0)+IF($G$75=$G$222,CD75,0)+IF($G$77=$G$222,CD77,0)+IF($G$79=$G$222,CD79,0)+IF($G$81=$G$222,CD81,0)+IF($G$83=$G$222,CD83,0)+IF($G$85=$G$222,CD85,0)+IF($G$87=$G$222,CD87,0)+IF($G$89=$G$222,CD89,0)+IF($G$91=$G$222,CD91,0)+IF($G$93=$G$222,CD93,0)+IF($G$95=$G$222,CD95,0)+IF($G$97=$G$222,CD97,0)+IF($G$99=$G$222,CD99,0)+IF($G$101=$G$222,CD101,0)+IF($G$103=$G$222,CD103,0)+IF($G$105=$G$222,CD105,0)+IF($G$107=$G$222,CD107,0)+IF($G$109=$G$222,CD109,0)+IF($G$111=$G$222,CD111,0)+IF($G$113=$G$222,CD113,0)+IF($G$115=$G$222,CD115,0)+IF($G$117=$G$222,CD117,0)+IF($G$119=$G$222,CD119,0)+IF($G$121=$G$222,CD121,0)+IF($G$123=$G$222,CD123,0)+IF($G$125=$G$222,CD125,0)+IF($G$127=$G$222,CD127,0)+IF($G$129=$G$222,CD129,0)+IF($G$131=$G$222,CD131,0)+IF($G$133=$G$222,CD133,0)+IF($G$135=$G$222,CD135,0)+IF($G$137=$G$222,CD137,0)+IF($G$139=$G$222,CD139,0)+IF($G$141=$G$222,CD141,0)+IF($G$143=$G$222,CD143,0)+IF($G$145=$G$222,CD145,0)+IF($G$147=$G$222,CD147,0)+IF($G$149=$G$222,CD149,0)+IF($G$151=$G$222,CD151,0)+IF($G$153=$G$222,CD153,0)+IF($G$155=$G$222,CD155,0)+IF($G$157=$G$222,CD157,0)+IF($G$159=$G$222,CD159,0)+IF($G$161=$G$222,CD161,0)+IF($G$163=$G$222,CD163,0)+IF($G$165=$G$222,CD165,0)+IF($G$167=$G$222,CD167,0)+IF($G$169=$G$222,CD169,0)+IF($G$171=$G$222,CD171,0)+IF($G$173=$G$222,CD173,0)+IF($G$175=$G$222,CD175,0)+IF($G$177=$G$222,CD177,0)+IF($G$179=$G$222,CD179,0)+IF($G$181=$G$222,CD181,0)+IF($G$183=$G$222,CD183,0)+IF($G$185=$G$222,CD185,0)+IF($G$187=$G$222,CD187,0)+IF($G$189=$G$222,CD189,0)+IF($G$191=$G$222,CD191,0)+IF($G$193=$G$222,CD193,0)</f>
        <v>0</v>
      </c>
      <c r="CE223" s="109"/>
      <c r="CF223" s="17"/>
      <c r="CG223" s="18"/>
      <c r="CH223" s="18"/>
    </row>
    <row r="224" spans="1:86" ht="16.149999999999999" hidden="1" customHeight="1" outlineLevel="1" thickBot="1" x14ac:dyDescent="0.35">
      <c r="A224" s="67"/>
      <c r="B224" s="509"/>
      <c r="C224" s="473"/>
      <c r="D224" s="474"/>
      <c r="E224" s="474"/>
      <c r="F224" s="475"/>
      <c r="G224" s="479"/>
      <c r="H224" s="97">
        <f>IF(G10=$G$224,H10,0)+IF(G12=$G$224,H12,0)+IF(G14=$G$224,H14,0)+IF(G16=$G$224,H16,0)+IF(G18=$G$224,H18,0)+IF(G20=$G$224,H20,0)+IF(G22=$G$224,H22,0)+IF(G24=$G$224,H24,0)+IF(G26=$G$224,H26,0)+IF(G28=$G$224,H28,0)+IF(G30=$G$224,H30,0)+IF(G32=$G$224,H32,0)+IF(G34=$G$224,H34,0)+IF(G36=$G$224,H36,0)+IF(G38=$G$224,H38,0)+IF(G40=$G$224,H40,0)+IF(G42=$G$224,H42,0)+IF(G44=$G$224,H44,0)+IF(G46=$G$224,H46,0)+IF(G48=$G$224,H48,0)+IF(G50=$G$224,H50,0)+IF(G52=$G$224,H52,0)+IF(G54=$G$224,H54,0)+IF(G56=$G$224,H56,0)+IF(G58=$G$224,H58,0)+IF(G60=$G$224,H60,0)+IF(G62=$G$224,H62,0)+IF(G64=$G$224,H64,0)+IF(G66=$G$224,H66,0)+IF(G68=$G$224,H68,0)+IF(G70=$G$224,H70,0)+IF(G72=$G$224,H72,0)+IF(G74=$G$224,H74,0)+IF(G76=$G$224,H76,0)+IF(G78=$G$224,H78,0)+IF(G80=$G$224,H80,0)+IF(G82=$G$224,H82,0)+IF(G84=$G$224,H84,0)+IF(G86=$G$224,H86,0)+IF(G88=$G$224,H88,0)+IF(G90=$G$224,H90,0)+IF(G92=$G$224,H92,0)+IF(G94=$G$224,H94,0)+IF(G96=$G$224,H96,0)+IF(G98=$G$224,H98,0)+IF(G100=$G$224,H100,0)+IF(G102=$G$224,H102,0)+IF(G104=$G$224,H104,0)+IF(G106=$G$224,H106,0)+IF(G108=$G$224,H108,0)+IF(G110=$G$224,H110,0)+IF(G112=$G$224,H112,0)+IF(G114=$G$224,H114,0)+IF(G116=$G$224,H116,0)+IF(G118=$G$224,H118,0)+IF(G120=$G$224,H120,0)+IF(G122=$G$224,H122,0)+IF(G124=$G$224,H124,0)+IF(G126=$G$224,H126,0)+IF(G128=$G$224,H128,0)+IF(G130=$G$224,H130,0)+IF(G132=$G$224,H132,0)+IF(G134=$G$224,H134,0)+IF(G136=$G$224,H136,0)+IF(G138=$G$224,H138,0)+IF(G140=$G$224,H140,0)+IF(G142=$G$224,H142,0)+IF(G144=$G$224,H144,0)+IF(G146=$G$224,H146,0)+IF(G148=$G$224,H148,0)+IF(G150=$G$224,H150,0)+IF(G152=$G$224,H152,0)+IF(G154=$G$224,H154,0)+IF(G156=$G$224,H156,0)+IF(G158=$G$224,H158,0)+IF(G160=$G$224,H160,0)+IF(G162=$G$224,H162,0)+IF(G164=$G$224,H164,0)+IF(G166=$G$224,H166,0)+IF(G168=$G$224,H168,0)+IF(G170=$G$224,H170,0)+IF(G172=$G$224,H172,0)+IF(G174=$G$224,H174,0)+IF(G176=$G$224,H176,0)+IF(G178=$G$224,H178,0)+IF(G180=$G$224,H180,0)+IF(G182=$G$224,H182,0)+IF(G184=$G$224,H184,0)+IF(G186=$G$224,H186,0)+IF(G188=$G$224,H188,0)+IF(G190=$G$224,H190,0)+IF(G192=$G$224,H192,0)</f>
        <v>0</v>
      </c>
      <c r="I224" s="470"/>
      <c r="J224" s="98">
        <f>+IFERROR(H224/$J$195,0)</f>
        <v>0</v>
      </c>
      <c r="K224" s="220"/>
      <c r="L224" s="17"/>
      <c r="M224" s="53"/>
      <c r="N224" s="511"/>
      <c r="O224" s="234">
        <f t="shared" si="117"/>
        <v>0</v>
      </c>
      <c r="P224" s="103">
        <f>IF($G$10=$G$224,P10,0)+IF($G$12=$G$224,P12,0)+IF($G$14=$G$224,P14,0)+IF($G$16=$G$224,P16,0)+IF($G$18=$G$224,P18,0)+IF($G$20=$G$224,P20,0)+IF($G$22=$G$224,P22,0)+IF($G$24=$G$224,P24,0)+IF($G$26=$G$224,P26,0)+IF($G$28=$G$224,P28,0)+IF($G$30=$G$224,P30,0)+IF($G$32=$G$224,P32,0)+IF($G$34=$G$224,P34,0)+IF($G$36=$G$224,P36,0)+IF($G$38=$G$224,P38,0)+IF($G$40=$G$224,P40,0)+IF($G$42=$G$224,P42,0)+IF($G$44=$G$224,P44,0)+IF($G$46=$G$224,P46,0)+IF($G$48=$G$224,P48,0)+IF($G$50=$G$224,P50,0)+IF($G$52=$G$224,P52,0)+IF($G$54=$G$224,P54,0)+IF($G$56=$G$224,P56,0)+IF($G$58=$G$224,P58,0)+IF($G$60=$G$224,P60,0)+IF($G$62=$G$224,P62,0)+IF($G$64=$G$224,P64,0)+IF($G$66=$G$224,P66,0)+IF($G$68=$G$224,P68,0)+IF($G$70=$G$224,P70,0)+IF($G$72=$G$224,P72,0)+IF($G$74=$G$224,P74,0)+IF($G$76=$G$224,P76,0)+IF($G$78=$G$224,P78,0)+IF($G$80=$G$224,P80,0)+IF($G$82=$G$224,P82,0)+IF($G$84=$G$224,P84,0)+IF($G$86=$G$224,P86,0)+IF($G$88=$G$224,P88,0)+IF($G$90=$G$224,P90,0)+IF($G$92=$G$224,P92,0)+IF($G$94=$G$224,P94,0)+IF($G$96=$G$224,P96,0)+IF($G$98=$G$224,P98,0)+IF($G$100=$G$224,P100,0)+IF($G$102=$G$224,P102,0)+IF($G$104=$G$224,P104,0)+IF($G$106=$G$224,P106,0)+IF($G$108=$G$224,P108,0)+IF($G$110=$G$224,P110,0)+IF($G$112=$G$224,P112,0)+IF($G$114=$G$224,P114,0)+IF($G$116=$G$224,P116,0)+IF($G$118=$G$224,P118,0)+IF($G$120=$G$224,P120,0)+IF($G$122=$G$224,P122,0)+IF($G$124=$G$224,P124,0)+IF($G$126=$G$224,P126,0)+IF($G$128=$G$224,P128,0)+IF($G$130=$G$224,P130,0)+IF($G$132=$G$224,P132,0)+IF($G$134=$G$224,P134,0)+IF($G$136=$G$224,P136,0)+IF($G$138=$G$224,P138,0)+IF($G$140=$G$224,P140,0)+IF($G$142=$G$224,P142,0)+IF($G$144=$G$224,P144,0)+IF($G$146=$G$224,P146,0)+IF($G$148=$G$224,P148,0)+IF($G$150=$G$224,P150,0)+IF($G$152=$G$224,P152,0)+IF($G$154=$G$224,P154,0)+IF($G$156=$G$224,P156,0)+IF($G$158=$G$224,P158,0)+IF($G$160=$G$224,P160,0)+IF($G$162=$G$224,P162,0)+IF($G$164=$G$224,P164,0)+IF($G$166=$G$224,P166,0)+IF($G$168=$G$224,P168,0)+IF($G$170=$G$224,P170,0)+IF($G$172=$G$224,P172,0)+IF($G$174=$G$224,P174,0)+IF($G$176=$G$224,P176,0)+IF($G$178=$G$224,P178,0)+IF($G$180=$G$224,P180,0)+IF($G$182=$G$224,P182,0)+IF($G$184=$G$224,P184,0)+IF($G$186=$G$224,P186,0)+IF($G$188=$G$224,P188,0)+IF($G$190=$G$224,P190,0)+IF($G$192=$G$224,P192,0)</f>
        <v>0</v>
      </c>
      <c r="Q224" s="124"/>
      <c r="R224" s="124"/>
      <c r="S224" s="124"/>
      <c r="T224" s="124"/>
      <c r="U224" s="124"/>
      <c r="V224" s="103">
        <f>IF($G$10=$G$224,V10,0)+IF($G$12=$G$224,V12,0)+IF($G$14=$G$224,V14,0)+IF($G$16=$G$224,V16,0)+IF($G$18=$G$224,V18,0)+IF($G$20=$G$224,V20,0)+IF($G$22=$G$224,V22,0)+IF($G$24=$G$224,V24,0)+IF($G$26=$G$224,V26,0)+IF($G$28=$G$224,V28,0)+IF($G$30=$G$224,V30,0)+IF($G$32=$G$224,V32,0)+IF($G$34=$G$224,V34,0)+IF($G$36=$G$224,V36,0)+IF($G$38=$G$224,V38,0)+IF($G$40=$G$224,V40,0)+IF($G$42=$G$224,V42,0)+IF($G$44=$G$224,V44,0)+IF($G$46=$G$224,V46,0)+IF($G$48=$G$224,V48,0)+IF($G$50=$G$224,V50,0)+IF($G$52=$G$224,V52,0)+IF($G$54=$G$224,V54,0)+IF($G$56=$G$224,V56,0)+IF($G$58=$G$224,V58,0)+IF($G$60=$G$224,V60,0)+IF($G$62=$G$224,V62,0)+IF($G$64=$G$224,V64,0)+IF($G$66=$G$224,V66,0)+IF($G$68=$G$224,V68,0)+IF($G$70=$G$224,V70,0)+IF($G$72=$G$224,V72,0)+IF($G$74=$G$224,V74,0)+IF($G$76=$G$224,V76,0)+IF($G$78=$G$224,V78,0)+IF($G$80=$G$224,V80,0)+IF($G$82=$G$224,V82,0)+IF($G$84=$G$224,V84,0)+IF($G$86=$G$224,V86,0)+IF($G$88=$G$224,V88,0)+IF($G$90=$G$224,V90,0)+IF($G$92=$G$224,V92,0)+IF($G$94=$G$224,V94,0)+IF($G$96=$G$224,V96,0)+IF($G$98=$G$224,V98,0)+IF($G$100=$G$224,V100,0)+IF($G$102=$G$224,V102,0)+IF($G$104=$G$224,V104,0)+IF($G$106=$G$224,V106,0)+IF($G$108=$G$224,V108,0)+IF($G$110=$G$224,V110,0)+IF($G$112=$G$224,V112,0)+IF($G$114=$G$224,V114,0)+IF($G$116=$G$224,V116,0)+IF($G$118=$G$224,V118,0)+IF($G$120=$G$224,V120,0)+IF($G$122=$G$224,V122,0)+IF($G$124=$G$224,V124,0)+IF($G$126=$G$224,V126,0)+IF($G$128=$G$224,V128,0)+IF($G$130=$G$224,V130,0)+IF($G$132=$G$224,V132,0)+IF($G$134=$G$224,V134,0)+IF($G$136=$G$224,V136,0)+IF($G$138=$G$224,V138,0)+IF($G$140=$G$224,V140,0)+IF($G$142=$G$224,V142,0)+IF($G$144=$G$224,V144,0)+IF($G$146=$G$224,V146,0)+IF($G$148=$G$224,V148,0)+IF($G$150=$G$224,V150,0)+IF($G$152=$G$224,V152,0)+IF($G$154=$G$224,V154,0)+IF($G$156=$G$224,V156,0)+IF($G$158=$G$224,V158,0)+IF($G$160=$G$224,V160,0)+IF($G$162=$G$224,V162,0)+IF($G$164=$G$224,V164,0)+IF($G$166=$G$224,V166,0)+IF($G$168=$G$224,V168,0)+IF($G$170=$G$224,V170,0)+IF($G$172=$G$224,V172,0)+IF($G$174=$G$224,V174,0)+IF($G$176=$G$224,V176,0)+IF($G$178=$G$224,V178,0)+IF($G$180=$G$224,V180,0)+IF($G$182=$G$224,V182,0)+IF($G$184=$G$224,V184,0)+IF($G$186=$G$224,V186,0)+IF($G$188=$G$224,V188,0)+IF($G$190=$G$224,V190,0)+IF($G$192=$G$224,V192,0)</f>
        <v>0</v>
      </c>
      <c r="W224" s="124"/>
      <c r="X224" s="124"/>
      <c r="Y224" s="124"/>
      <c r="Z224" s="124"/>
      <c r="AA224" s="124"/>
      <c r="AB224" s="103">
        <f>IF($G$10=$G$224,AB10,0)+IF($G$12=$G$224,AB12,0)+IF($G$14=$G$224,AB14,0)+IF($G$16=$G$224,AB16,0)+IF($G$18=$G$224,AB18,0)+IF($G$20=$G$224,AB20,0)+IF($G$22=$G$224,AB22,0)+IF($G$24=$G$224,AB24,0)+IF($G$26=$G$224,AB26,0)+IF($G$28=$G$224,AB28,0)+IF($G$30=$G$224,AB30,0)+IF($G$32=$G$224,AB32,0)+IF($G$34=$G$224,AB34,0)+IF($G$36=$G$224,AB36,0)+IF($G$38=$G$224,AB38,0)+IF($G$40=$G$224,AB40,0)+IF($G$42=$G$224,AB42,0)+IF($G$44=$G$224,AB44,0)+IF($G$46=$G$224,AB46,0)+IF($G$48=$G$224,AB48,0)+IF($G$50=$G$224,AB50,0)+IF($G$52=$G$224,AB52,0)+IF($G$54=$G$224,AB54,0)+IF($G$56=$G$224,AB56,0)+IF($G$58=$G$224,AB58,0)+IF($G$60=$G$224,AB60,0)+IF($G$62=$G$224,AB62,0)+IF($G$64=$G$224,AB64,0)+IF($G$66=$G$224,AB66,0)+IF($G$68=$G$224,AB68,0)+IF($G$70=$G$224,AB70,0)+IF($G$72=$G$224,AB72,0)+IF($G$74=$G$224,AB74,0)+IF($G$76=$G$224,AB76,0)+IF($G$78=$G$224,AB78,0)+IF($G$80=$G$224,AB80,0)+IF($G$82=$G$224,AB82,0)+IF($G$84=$G$224,AB84,0)+IF($G$86=$G$224,AB86,0)+IF($G$88=$G$224,AB88,0)+IF($G$90=$G$224,AB90,0)+IF($G$92=$G$224,AB92,0)+IF($G$94=$G$224,AB94,0)+IF($G$96=$G$224,AB96,0)+IF($G$98=$G$224,AB98,0)+IF($G$100=$G$224,AB100,0)+IF($G$102=$G$224,AB102,0)+IF($G$104=$G$224,AB104,0)+IF($G$106=$G$224,AB106,0)+IF($G$108=$G$224,AB108,0)+IF($G$110=$G$224,AB110,0)+IF($G$112=$G$224,AB112,0)+IF($G$114=$G$224,AB114,0)+IF($G$116=$G$224,AB116,0)+IF($G$118=$G$224,AB118,0)+IF($G$120=$G$224,AB120,0)+IF($G$122=$G$224,AB122,0)+IF($G$124=$G$224,AB124,0)+IF($G$126=$G$224,AB126,0)+IF($G$128=$G$224,AB128,0)+IF($G$130=$G$224,AB130,0)+IF($G$132=$G$224,AB132,0)+IF($G$134=$G$224,AB134,0)+IF($G$136=$G$224,AB136,0)+IF($G$138=$G$224,AB138,0)+IF($G$140=$G$224,AB140,0)+IF($G$142=$G$224,AB142,0)+IF($G$144=$G$224,AB144,0)+IF($G$146=$G$224,AB146,0)+IF($G$148=$G$224,AB148,0)+IF($G$150=$G$224,AB150,0)+IF($G$152=$G$224,AB152,0)+IF($G$154=$G$224,AB154,0)+IF($G$156=$G$224,AB156,0)+IF($G$158=$G$224,AB158,0)+IF($G$160=$G$224,AB160,0)+IF($G$162=$G$224,AB162,0)+IF($G$164=$G$224,AB164,0)+IF($G$166=$G$224,AB166,0)+IF($G$168=$G$224,AB168,0)+IF($G$170=$G$224,AB170,0)+IF($G$172=$G$224,AB172,0)+IF($G$174=$G$224,AB174,0)+IF($G$176=$G$224,AB176,0)+IF($G$178=$G$224,AB178,0)+IF($G$180=$G$224,AB180,0)+IF($G$182=$G$224,AB182,0)+IF($G$184=$G$224,AB184,0)+IF($G$186=$G$224,AB186,0)+IF($G$188=$G$224,AB188,0)+IF($G$190=$G$224,AB190,0)+IF($G$192=$G$224,AB192,0)</f>
        <v>0</v>
      </c>
      <c r="AC224" s="124"/>
      <c r="AD224" s="124"/>
      <c r="AE224" s="124"/>
      <c r="AF224" s="124"/>
      <c r="AG224" s="124"/>
      <c r="AH224" s="103">
        <f>IF($G$10=$G$224,AH10,0)+IF($G$12=$G$224,AH12,0)+IF($G$14=$G$224,AH14,0)+IF($G$16=$G$224,AH16,0)+IF($G$18=$G$224,AH18,0)+IF($G$20=$G$224,AH20,0)+IF($G$22=$G$224,AH22,0)+IF($G$24=$G$224,AH24,0)+IF($G$26=$G$224,AH26,0)+IF($G$28=$G$224,AH28,0)+IF($G$30=$G$224,AH30,0)+IF($G$32=$G$224,AH32,0)+IF($G$34=$G$224,AH34,0)+IF($G$36=$G$224,AH36,0)+IF($G$38=$G$224,AH38,0)+IF($G$40=$G$224,AH40,0)+IF($G$42=$G$224,AH42,0)+IF($G$44=$G$224,AH44,0)+IF($G$46=$G$224,AH46,0)+IF($G$48=$G$224,AH48,0)+IF($G$50=$G$224,AH50,0)+IF($G$52=$G$224,AH52,0)+IF($G$54=$G$224,AH54,0)+IF($G$56=$G$224,AH56,0)+IF($G$58=$G$224,AH58,0)+IF($G$60=$G$224,AH60,0)+IF($G$62=$G$224,AH62,0)+IF($G$64=$G$224,AH64,0)+IF($G$66=$G$224,AH66,0)+IF($G$68=$G$224,AH68,0)+IF($G$70=$G$224,AH70,0)+IF($G$72=$G$224,AH72,0)+IF($G$74=$G$224,AH74,0)+IF($G$76=$G$224,AH76,0)+IF($G$78=$G$224,AH78,0)+IF($G$80=$G$224,AH80,0)+IF($G$82=$G$224,AH82,0)+IF($G$84=$G$224,AH84,0)+IF($G$86=$G$224,AH86,0)+IF($G$88=$G$224,AH88,0)+IF($G$90=$G$224,AH90,0)+IF($G$92=$G$224,AH92,0)+IF($G$94=$G$224,AH94,0)+IF($G$96=$G$224,AH96,0)+IF($G$98=$G$224,AH98,0)+IF($G$100=$G$224,AH100,0)+IF($G$102=$G$224,AH102,0)+IF($G$104=$G$224,AH104,0)+IF($G$106=$G$224,AH106,0)+IF($G$108=$G$224,AH108,0)+IF($G$110=$G$224,AH110,0)+IF($G$112=$G$224,AH112,0)+IF($G$114=$G$224,AH114,0)+IF($G$116=$G$224,AH116,0)+IF($G$118=$G$224,AH118,0)+IF($G$120=$G$224,AH120,0)+IF($G$122=$G$224,AH122,0)+IF($G$124=$G$224,AH124,0)+IF($G$126=$G$224,AH126,0)+IF($G$128=$G$224,AH128,0)+IF($G$130=$G$224,AH130,0)+IF($G$132=$G$224,AH132,0)+IF($G$134=$G$224,AH134,0)+IF($G$136=$G$224,AH136,0)+IF($G$138=$G$224,AH138,0)+IF($G$140=$G$224,AH140,0)+IF($G$142=$G$224,AH142,0)+IF($G$144=$G$224,AH144,0)+IF($G$146=$G$224,AH146,0)+IF($G$148=$G$224,AH148,0)+IF($G$150=$G$224,AH150,0)+IF($G$152=$G$224,AH152,0)+IF($G$154=$G$224,AH154,0)+IF($G$156=$G$224,AH156,0)+IF($G$158=$G$224,AH158,0)+IF($G$160=$G$224,AH160,0)+IF($G$162=$G$224,AH162,0)+IF($G$164=$G$224,AH164,0)+IF($G$166=$G$224,AH166,0)+IF($G$168=$G$224,AH168,0)+IF($G$170=$G$224,AH170,0)+IF($G$172=$G$224,AH172,0)+IF($G$174=$G$224,AH174,0)+IF($G$176=$G$224,AH176,0)+IF($G$178=$G$224,AH178,0)+IF($G$180=$G$224,AH180,0)+IF($G$182=$G$224,AH182,0)+IF($G$184=$G$224,AH184,0)+IF($G$186=$G$224,AH186,0)+IF($G$188=$G$224,AH188,0)+IF($G$190=$G$224,AH190,0)+IF($G$192=$G$224,AH192,0)</f>
        <v>0</v>
      </c>
      <c r="AI224" s="124"/>
      <c r="AJ224" s="124"/>
      <c r="AK224" s="124"/>
      <c r="AL224" s="124"/>
      <c r="AM224" s="124"/>
      <c r="AN224" s="103">
        <f>IF($G$10=$G$224,AN10,0)+IF($G$12=$G$224,AN12,0)+IF($G$14=$G$224,AN14,0)+IF($G$16=$G$224,AN16,0)+IF($G$18=$G$224,AN18,0)+IF($G$20=$G$224,AN20,0)+IF($G$22=$G$224,AN22,0)+IF($G$24=$G$224,AN24,0)+IF($G$26=$G$224,AN26,0)+IF($G$28=$G$224,AN28,0)+IF($G$30=$G$224,AN30,0)+IF($G$32=$G$224,AN32,0)+IF($G$34=$G$224,AN34,0)+IF($G$36=$G$224,AN36,0)+IF($G$38=$G$224,AN38,0)+IF($G$40=$G$224,AN40,0)+IF($G$42=$G$224,AN42,0)+IF($G$44=$G$224,AN44,0)+IF($G$46=$G$224,AN46,0)+IF($G$48=$G$224,AN48,0)+IF($G$50=$G$224,AN50,0)+IF($G$52=$G$224,AN52,0)+IF($G$54=$G$224,AN54,0)+IF($G$56=$G$224,AN56,0)+IF($G$58=$G$224,AN58,0)+IF($G$60=$G$224,AN60,0)+IF($G$62=$G$224,AN62,0)+IF($G$64=$G$224,AN64,0)+IF($G$66=$G$224,AN66,0)+IF($G$68=$G$224,AN68,0)+IF($G$70=$G$224,AN70,0)+IF($G$72=$G$224,AN72,0)+IF($G$74=$G$224,AN74,0)+IF($G$76=$G$224,AN76,0)+IF($G$78=$G$224,AN78,0)+IF($G$80=$G$224,AN80,0)+IF($G$82=$G$224,AN82,0)+IF($G$84=$G$224,AN84,0)+IF($G$86=$G$224,AN86,0)+IF($G$88=$G$224,AN88,0)+IF($G$90=$G$224,AN90,0)+IF($G$92=$G$224,AN92,0)+IF($G$94=$G$224,AN94,0)+IF($G$96=$G$224,AN96,0)+IF($G$98=$G$224,AN98,0)+IF($G$100=$G$224,AN100,0)+IF($G$102=$G$224,AN102,0)+IF($G$104=$G$224,AN104,0)+IF($G$106=$G$224,AN106,0)+IF($G$108=$G$224,AN108,0)+IF($G$110=$G$224,AN110,0)+IF($G$112=$G$224,AN112,0)+IF($G$114=$G$224,AN114,0)+IF($G$116=$G$224,AN116,0)+IF($G$118=$G$224,AN118,0)+IF($G$120=$G$224,AN120,0)+IF($G$122=$G$224,AN122,0)+IF($G$124=$G$224,AN124,0)+IF($G$126=$G$224,AN126,0)+IF($G$128=$G$224,AN128,0)+IF($G$130=$G$224,AN130,0)+IF($G$132=$G$224,AN132,0)+IF($G$134=$G$224,AN134,0)+IF($G$136=$G$224,AN136,0)+IF($G$138=$G$224,AN138,0)+IF($G$140=$G$224,AN140,0)+IF($G$142=$G$224,AN142,0)+IF($G$144=$G$224,AN144,0)+IF($G$146=$G$224,AN146,0)+IF($G$148=$G$224,AN148,0)+IF($G$150=$G$224,AN150,0)+IF($G$152=$G$224,AN152,0)+IF($G$154=$G$224,AN154,0)+IF($G$156=$G$224,AN156,0)+IF($G$158=$G$224,AN158,0)+IF($G$160=$G$224,AN160,0)+IF($G$162=$G$224,AN162,0)+IF($G$164=$G$224,AN164,0)+IF($G$166=$G$224,AN166,0)+IF($G$168=$G$224,AN168,0)+IF($G$170=$G$224,AN170,0)+IF($G$172=$G$224,AN172,0)+IF($G$174=$G$224,AN174,0)+IF($G$176=$G$224,AN176,0)+IF($G$178=$G$224,AN178,0)+IF($G$180=$G$224,AN180,0)+IF($G$182=$G$224,AN182,0)+IF($G$184=$G$224,AN184,0)+IF($G$186=$G$224,AN186,0)+IF($G$188=$G$224,AN188,0)+IF($G$190=$G$224,AN190,0)+IF($G$192=$G$224,AN192,0)</f>
        <v>0</v>
      </c>
      <c r="AO224" s="124"/>
      <c r="AP224" s="124"/>
      <c r="AQ224" s="124"/>
      <c r="AR224" s="124"/>
      <c r="AS224" s="124"/>
      <c r="AT224" s="103">
        <f>IF($G$10=$G$224,AT10,0)+IF($G$12=$G$224,AT12,0)+IF($G$14=$G$224,AT14,0)+IF($G$16=$G$224,AT16,0)+IF($G$18=$G$224,AT18,0)+IF($G$20=$G$224,AT20,0)+IF($G$22=$G$224,AT22,0)+IF($G$24=$G$224,AT24,0)+IF($G$26=$G$224,AT26,0)+IF($G$28=$G$224,AT28,0)+IF($G$30=$G$224,AT30,0)+IF($G$32=$G$224,AT32,0)+IF($G$34=$G$224,AT34,0)+IF($G$36=$G$224,AT36,0)+IF($G$38=$G$224,AT38,0)+IF($G$40=$G$224,AT40,0)+IF($G$42=$G$224,AT42,0)+IF($G$44=$G$224,AT44,0)+IF($G$46=$G$224,AT46,0)+IF($G$48=$G$224,AT48,0)+IF($G$50=$G$224,AT50,0)+IF($G$52=$G$224,AT52,0)+IF($G$54=$G$224,AT54,0)+IF($G$56=$G$224,AT56,0)+IF($G$58=$G$224,AT58,0)+IF($G$60=$G$224,AT60,0)+IF($G$62=$G$224,AT62,0)+IF($G$64=$G$224,AT64,0)+IF($G$66=$G$224,AT66,0)+IF($G$68=$G$224,AT68,0)+IF($G$70=$G$224,AT70,0)+IF($G$72=$G$224,AT72,0)+IF($G$74=$G$224,AT74,0)+IF($G$76=$G$224,AT76,0)+IF($G$78=$G$224,AT78,0)+IF($G$80=$G$224,AT80,0)+IF($G$82=$G$224,AT82,0)+IF($G$84=$G$224,AT84,0)+IF($G$86=$G$224,AT86,0)+IF($G$88=$G$224,AT88,0)+IF($G$90=$G$224,AT90,0)+IF($G$92=$G$224,AT92,0)+IF($G$94=$G$224,AT94,0)+IF($G$96=$G$224,AT96,0)+IF($G$98=$G$224,AT98,0)+IF($G$100=$G$224,AT100,0)+IF($G$102=$G$224,AT102,0)+IF($G$104=$G$224,AT104,0)+IF($G$106=$G$224,AT106,0)+IF($G$108=$G$224,AT108,0)+IF($G$110=$G$224,AT110,0)+IF($G$112=$G$224,AT112,0)+IF($G$114=$G$224,AT114,0)+IF($G$116=$G$224,AT116,0)+IF($G$118=$G$224,AT118,0)+IF($G$120=$G$224,AT120,0)+IF($G$122=$G$224,AT122,0)+IF($G$124=$G$224,AT124,0)+IF($G$126=$G$224,AT126,0)+IF($G$128=$G$224,AT128,0)+IF($G$130=$G$224,AT130,0)+IF($G$132=$G$224,AT132,0)+IF($G$134=$G$224,AT134,0)+IF($G$136=$G$224,AT136,0)+IF($G$138=$G$224,AT138,0)+IF($G$140=$G$224,AT140,0)+IF($G$142=$G$224,AT142,0)+IF($G$144=$G$224,AT144,0)+IF($G$146=$G$224,AT146,0)+IF($G$148=$G$224,AT148,0)+IF($G$150=$G$224,AT150,0)+IF($G$152=$G$224,AT152,0)+IF($G$154=$G$224,AT154,0)+IF($G$156=$G$224,AT156,0)+IF($G$158=$G$224,AT158,0)+IF($G$160=$G$224,AT160,0)+IF($G$162=$G$224,AT162,0)+IF($G$164=$G$224,AT164,0)+IF($G$166=$G$224,AT166,0)+IF($G$168=$G$224,AT168,0)+IF($G$170=$G$224,AT170,0)+IF($G$172=$G$224,AT172,0)+IF($G$174=$G$224,AT174,0)+IF($G$176=$G$224,AT176,0)+IF($G$178=$G$224,AT178,0)+IF($G$180=$G$224,AT180,0)+IF($G$182=$G$224,AT182,0)+IF($G$184=$G$224,AT184,0)+IF($G$186=$G$224,AT186,0)+IF($G$188=$G$224,AT188,0)+IF($G$190=$G$224,AT190,0)+IF($G$192=$G$224,AT192,0)</f>
        <v>0</v>
      </c>
      <c r="AU224" s="124"/>
      <c r="AV224" s="124"/>
      <c r="AW224" s="124"/>
      <c r="AX224" s="124"/>
      <c r="AY224" s="124"/>
      <c r="AZ224" s="103">
        <f>IF($G$10=$G$224,AZ10,0)+IF($G$12=$G$224,AZ12,0)+IF($G$14=$G$224,AZ14,0)+IF($G$16=$G$224,AZ16,0)+IF($G$18=$G$224,AZ18,0)+IF($G$20=$G$224,AZ20,0)+IF($G$22=$G$224,AZ22,0)+IF($G$24=$G$224,AZ24,0)+IF($G$26=$G$224,AZ26,0)+IF($G$28=$G$224,AZ28,0)+IF($G$30=$G$224,AZ30,0)+IF($G$32=$G$224,AZ32,0)+IF($G$34=$G$224,AZ34,0)+IF($G$36=$G$224,AZ36,0)+IF($G$38=$G$224,AZ38,0)+IF($G$40=$G$224,AZ40,0)+IF($G$42=$G$224,AZ42,0)+IF($G$44=$G$224,AZ44,0)+IF($G$46=$G$224,AZ46,0)+IF($G$48=$G$224,AZ48,0)+IF($G$50=$G$224,AZ50,0)+IF($G$52=$G$224,AZ52,0)+IF($G$54=$G$224,AZ54,0)+IF($G$56=$G$224,AZ56,0)+IF($G$58=$G$224,AZ58,0)+IF($G$60=$G$224,AZ60,0)+IF($G$62=$G$224,AZ62,0)+IF($G$64=$G$224,AZ64,0)+IF($G$66=$G$224,AZ66,0)+IF($G$68=$G$224,AZ68,0)+IF($G$70=$G$224,AZ70,0)+IF($G$72=$G$224,AZ72,0)+IF($G$74=$G$224,AZ74,0)+IF($G$76=$G$224,AZ76,0)+IF($G$78=$G$224,AZ78,0)+IF($G$80=$G$224,AZ80,0)+IF($G$82=$G$224,AZ82,0)+IF($G$84=$G$224,AZ84,0)+IF($G$86=$G$224,AZ86,0)+IF($G$88=$G$224,AZ88,0)+IF($G$90=$G$224,AZ90,0)+IF($G$92=$G$224,AZ92,0)+IF($G$94=$G$224,AZ94,0)+IF($G$96=$G$224,AZ96,0)+IF($G$98=$G$224,AZ98,0)+IF($G$100=$G$224,AZ100,0)+IF($G$102=$G$224,AZ102,0)+IF($G$104=$G$224,AZ104,0)+IF($G$106=$G$224,AZ106,0)+IF($G$108=$G$224,AZ108,0)+IF($G$110=$G$224,AZ110,0)+IF($G$112=$G$224,AZ112,0)+IF($G$114=$G$224,AZ114,0)+IF($G$116=$G$224,AZ116,0)+IF($G$118=$G$224,AZ118,0)+IF($G$120=$G$224,AZ120,0)+IF($G$122=$G$224,AZ122,0)+IF($G$124=$G$224,AZ124,0)+IF($G$126=$G$224,AZ126,0)+IF($G$128=$G$224,AZ128,0)+IF($G$130=$G$224,AZ130,0)+IF($G$132=$G$224,AZ132,0)+IF($G$134=$G$224,AZ134,0)+IF($G$136=$G$224,AZ136,0)+IF($G$138=$G$224,AZ138,0)+IF($G$140=$G$224,AZ140,0)+IF($G$142=$G$224,AZ142,0)+IF($G$144=$G$224,AZ144,0)+IF($G$146=$G$224,AZ146,0)+IF($G$148=$G$224,AZ148,0)+IF($G$150=$G$224,AZ150,0)+IF($G$152=$G$224,AZ152,0)+IF($G$154=$G$224,AZ154,0)+IF($G$156=$G$224,AZ156,0)+IF($G$158=$G$224,AZ158,0)+IF($G$160=$G$224,AZ160,0)+IF($G$162=$G$224,AZ162,0)+IF($G$164=$G$224,AZ164,0)+IF($G$166=$G$224,AZ166,0)+IF($G$168=$G$224,AZ168,0)+IF($G$170=$G$224,AZ170,0)+IF($G$172=$G$224,AZ172,0)+IF($G$174=$G$224,AZ174,0)+IF($G$176=$G$224,AZ176,0)+IF($G$178=$G$224,AZ178,0)+IF($G$180=$G$224,AZ180,0)+IF($G$182=$G$224,AZ182,0)+IF($G$184=$G$224,AZ184,0)+IF($G$186=$G$224,AZ186,0)+IF($G$188=$G$224,AZ188,0)+IF($G$190=$G$224,AZ190,0)+IF($G$192=$G$224,AZ192,0)</f>
        <v>0</v>
      </c>
      <c r="BA224" s="124"/>
      <c r="BB224" s="124"/>
      <c r="BC224" s="124"/>
      <c r="BD224" s="124"/>
      <c r="BE224" s="124"/>
      <c r="BF224" s="103">
        <f>IF($G$10=$G$224,BF10,0)+IF($G$12=$G$224,BF12,0)+IF($G$14=$G$224,BF14,0)+IF($G$16=$G$224,BF16,0)+IF($G$18=$G$224,BF18,0)+IF($G$20=$G$224,BF20,0)+IF($G$22=$G$224,BF22,0)+IF($G$24=$G$224,BF24,0)+IF($G$26=$G$224,BF26,0)+IF($G$28=$G$224,BF28,0)+IF($G$30=$G$224,BF30,0)+IF($G$32=$G$224,BF32,0)+IF($G$34=$G$224,BF34,0)+IF($G$36=$G$224,BF36,0)+IF($G$38=$G$224,BF38,0)+IF($G$40=$G$224,BF40,0)+IF($G$42=$G$224,BF42,0)+IF($G$44=$G$224,BF44,0)+IF($G$46=$G$224,BF46,0)+IF($G$48=$G$224,BF48,0)+IF($G$50=$G$224,BF50,0)+IF($G$52=$G$224,BF52,0)+IF($G$54=$G$224,BF54,0)+IF($G$56=$G$224,BF56,0)+IF($G$58=$G$224,BF58,0)+IF($G$60=$G$224,BF60,0)+IF($G$62=$G$224,BF62,0)+IF($G$64=$G$224,BF64,0)+IF($G$66=$G$224,BF66,0)+IF($G$68=$G$224,BF68,0)+IF($G$70=$G$224,BF70,0)+IF($G$72=$G$224,BF72,0)+IF($G$74=$G$224,BF74,0)+IF($G$76=$G$224,BF76,0)+IF($G$78=$G$224,BF78,0)+IF($G$80=$G$224,BF80,0)+IF($G$82=$G$224,BF82,0)+IF($G$84=$G$224,BF84,0)+IF($G$86=$G$224,BF86,0)+IF($G$88=$G$224,BF88,0)+IF($G$90=$G$224,BF90,0)+IF($G$92=$G$224,BF92,0)+IF($G$94=$G$224,BF94,0)+IF($G$96=$G$224,BF96,0)+IF($G$98=$G$224,BF98,0)+IF($G$100=$G$224,BF100,0)+IF($G$102=$G$224,BF102,0)+IF($G$104=$G$224,BF104,0)+IF($G$106=$G$224,BF106,0)+IF($G$108=$G$224,BF108,0)+IF($G$110=$G$224,BF110,0)+IF($G$112=$G$224,BF112,0)+IF($G$114=$G$224,BF114,0)+IF($G$116=$G$224,BF116,0)+IF($G$118=$G$224,BF118,0)+IF($G$120=$G$224,BF120,0)+IF($G$122=$G$224,BF122,0)+IF($G$124=$G$224,BF124,0)+IF($G$126=$G$224,BF126,0)+IF($G$128=$G$224,BF128,0)+IF($G$130=$G$224,BF130,0)+IF($G$132=$G$224,BF132,0)+IF($G$134=$G$224,BF134,0)+IF($G$136=$G$224,BF136,0)+IF($G$138=$G$224,BF138,0)+IF($G$140=$G$224,BF140,0)+IF($G$142=$G$224,BF142,0)+IF($G$144=$G$224,BF144,0)+IF($G$146=$G$224,BF146,0)+IF($G$148=$G$224,BF148,0)+IF($G$150=$G$224,BF150,0)+IF($G$152=$G$224,BF152,0)+IF($G$154=$G$224,BF154,0)+IF($G$156=$G$224,BF156,0)+IF($G$158=$G$224,BF158,0)+IF($G$160=$G$224,BF160,0)+IF($G$162=$G$224,BF162,0)+IF($G$164=$G$224,BF164,0)+IF($G$166=$G$224,BF166,0)+IF($G$168=$G$224,BF168,0)+IF($G$170=$G$224,BF170,0)+IF($G$172=$G$224,BF172,0)+IF($G$174=$G$224,BF174,0)+IF($G$176=$G$224,BF176,0)+IF($G$178=$G$224,BF178,0)+IF($G$180=$G$224,BF180,0)+IF($G$182=$G$224,BF182,0)+IF($G$184=$G$224,BF184,0)+IF($G$186=$G$224,BF186,0)+IF($G$188=$G$224,BF188,0)+IF($G$190=$G$224,BF190,0)+IF($G$192=$G$224,BF192,0)</f>
        <v>0</v>
      </c>
      <c r="BG224" s="124"/>
      <c r="BH224" s="124"/>
      <c r="BI224" s="124"/>
      <c r="BJ224" s="124"/>
      <c r="BK224" s="124"/>
      <c r="BL224" s="103">
        <f>IF($G$10=$G$224,BL10,0)+IF($G$12=$G$224,BL12,0)+IF($G$14=$G$224,BL14,0)+IF($G$16=$G$224,BL16,0)+IF($G$18=$G$224,BL18,0)+IF($G$20=$G$224,BL20,0)+IF($G$22=$G$224,BL22,0)+IF($G$24=$G$224,BL24,0)+IF($G$26=$G$224,BL26,0)+IF($G$28=$G$224,BL28,0)+IF($G$30=$G$224,BL30,0)+IF($G$32=$G$224,BL32,0)+IF($G$34=$G$224,BL34,0)+IF($G$36=$G$224,BL36,0)+IF($G$38=$G$224,BL38,0)+IF($G$40=$G$224,BL40,0)+IF($G$42=$G$224,BL42,0)+IF($G$44=$G$224,BL44,0)+IF($G$46=$G$224,BL46,0)+IF($G$48=$G$224,BL48,0)+IF($G$50=$G$224,BL50,0)+IF($G$52=$G$224,BL52,0)+IF($G$54=$G$224,BL54,0)+IF($G$56=$G$224,BL56,0)+IF($G$58=$G$224,BL58,0)+IF($G$60=$G$224,BL60,0)+IF($G$62=$G$224,BL62,0)+IF($G$64=$G$224,BL64,0)+IF($G$66=$G$224,BL66,0)+IF($G$68=$G$224,BL68,0)+IF($G$70=$G$224,BL70,0)+IF($G$72=$G$224,BL72,0)+IF($G$74=$G$224,BL74,0)+IF($G$76=$G$224,BL76,0)+IF($G$78=$G$224,BL78,0)+IF($G$80=$G$224,BL80,0)+IF($G$82=$G$224,BL82,0)+IF($G$84=$G$224,BL84,0)+IF($G$86=$G$224,BL86,0)+IF($G$88=$G$224,BL88,0)+IF($G$90=$G$224,BL90,0)+IF($G$92=$G$224,BL92,0)+IF($G$94=$G$224,BL94,0)+IF($G$96=$G$224,BL96,0)+IF($G$98=$G$224,BL98,0)+IF($G$100=$G$224,BL100,0)+IF($G$102=$G$224,BL102,0)+IF($G$104=$G$224,BL104,0)+IF($G$106=$G$224,BL106,0)+IF($G$108=$G$224,BL108,0)+IF($G$110=$G$224,BL110,0)+IF($G$112=$G$224,BL112,0)+IF($G$114=$G$224,BL114,0)+IF($G$116=$G$224,BL116,0)+IF($G$118=$G$224,BL118,0)+IF($G$120=$G$224,BL120,0)+IF($G$122=$G$224,BL122,0)+IF($G$124=$G$224,BL124,0)+IF($G$126=$G$224,BL126,0)+IF($G$128=$G$224,BL128,0)+IF($G$130=$G$224,BL130,0)+IF($G$132=$G$224,BL132,0)+IF($G$134=$G$224,BL134,0)+IF($G$136=$G$224,BL136,0)+IF($G$138=$G$224,BL138,0)+IF($G$140=$G$224,BL140,0)+IF($G$142=$G$224,BL142,0)+IF($G$144=$G$224,BL144,0)+IF($G$146=$G$224,BL146,0)+IF($G$148=$G$224,BL148,0)+IF($G$150=$G$224,BL150,0)+IF($G$152=$G$224,BL152,0)+IF($G$154=$G$224,BL154,0)+IF($G$156=$G$224,BL156,0)+IF($G$158=$G$224,BL158,0)+IF($G$160=$G$224,BL160,0)+IF($G$162=$G$224,BL162,0)+IF($G$164=$G$224,BL164,0)+IF($G$166=$G$224,BL166,0)+IF($G$168=$G$224,BL168,0)+IF($G$170=$G$224,BL170,0)+IF($G$172=$G$224,BL172,0)+IF($G$174=$G$224,BL174,0)+IF($G$176=$G$224,BL176,0)+IF($G$178=$G$224,BL178,0)+IF($G$180=$G$224,BL180,0)+IF($G$182=$G$224,BL182,0)+IF($G$184=$G$224,BL184,0)+IF($G$186=$G$224,BL186,0)+IF($G$188=$G$224,BL188,0)+IF($G$190=$G$224,BL190,0)+IF($G$192=$G$224,BL192,0)</f>
        <v>0</v>
      </c>
      <c r="BM224" s="124"/>
      <c r="BN224" s="124"/>
      <c r="BO224" s="124"/>
      <c r="BP224" s="124"/>
      <c r="BQ224" s="124"/>
      <c r="BR224" s="103">
        <f>IF($G$10=$G$224,BR10,0)+IF($G$12=$G$224,BR12,0)+IF($G$14=$G$224,BR14,0)+IF($G$16=$G$224,BR16,0)+IF($G$18=$G$224,BR18,0)+IF($G$20=$G$224,BR20,0)+IF($G$22=$G$224,BR22,0)+IF($G$24=$G$224,BR24,0)+IF($G$26=$G$224,BR26,0)+IF($G$28=$G$224,BR28,0)+IF($G$30=$G$224,BR30,0)+IF($G$32=$G$224,BR32,0)+IF($G$34=$G$224,BR34,0)+IF($G$36=$G$224,BR36,0)+IF($G$38=$G$224,BR38,0)+IF($G$40=$G$224,BR40,0)+IF($G$42=$G$224,BR42,0)+IF($G$44=$G$224,BR44,0)+IF($G$46=$G$224,BR46,0)+IF($G$48=$G$224,BR48,0)+IF($G$50=$G$224,BR50,0)+IF($G$52=$G$224,BR52,0)+IF($G$54=$G$224,BR54,0)+IF($G$56=$G$224,BR56,0)+IF($G$58=$G$224,BR58,0)+IF($G$60=$G$224,BR60,0)+IF($G$62=$G$224,BR62,0)+IF($G$64=$G$224,BR64,0)+IF($G$66=$G$224,BR66,0)+IF($G$68=$G$224,BR68,0)+IF($G$70=$G$224,BR70,0)+IF($G$72=$G$224,BR72,0)+IF($G$74=$G$224,BR74,0)+IF($G$76=$G$224,BR76,0)+IF($G$78=$G$224,BR78,0)+IF($G$80=$G$224,BR80,0)+IF($G$82=$G$224,BR82,0)+IF($G$84=$G$224,BR84,0)+IF($G$86=$G$224,BR86,0)+IF($G$88=$G$224,BR88,0)+IF($G$90=$G$224,BR90,0)+IF($G$92=$G$224,BR92,0)+IF($G$94=$G$224,BR94,0)+IF($G$96=$G$224,BR96,0)+IF($G$98=$G$224,BR98,0)+IF($G$100=$G$224,BR100,0)+IF($G$102=$G$224,BR102,0)+IF($G$104=$G$224,BR104,0)+IF($G$106=$G$224,BR106,0)+IF($G$108=$G$224,BR108,0)+IF($G$110=$G$224,BR110,0)+IF($G$112=$G$224,BR112,0)+IF($G$114=$G$224,BR114,0)+IF($G$116=$G$224,BR116,0)+IF($G$118=$G$224,BR118,0)+IF($G$120=$G$224,BR120,0)+IF($G$122=$G$224,BR122,0)+IF($G$124=$G$224,BR124,0)+IF($G$126=$G$224,BR126,0)+IF($G$128=$G$224,BR128,0)+IF($G$130=$G$224,BR130,0)+IF($G$132=$G$224,BR132,0)+IF($G$134=$G$224,BR134,0)+IF($G$136=$G$224,BR136,0)+IF($G$138=$G$224,BR138,0)+IF($G$140=$G$224,BR140,0)+IF($G$142=$G$224,BR142,0)+IF($G$144=$G$224,BR144,0)+IF($G$146=$G$224,BR146,0)+IF($G$148=$G$224,BR148,0)+IF($G$150=$G$224,BR150,0)+IF($G$152=$G$224,BR152,0)+IF($G$154=$G$224,BR154,0)+IF($G$156=$G$224,BR156,0)+IF($G$158=$G$224,BR158,0)+IF($G$160=$G$224,BR160,0)+IF($G$162=$G$224,BR162,0)+IF($G$164=$G$224,BR164,0)+IF($G$166=$G$224,BR166,0)+IF($G$168=$G$224,BR168,0)+IF($G$170=$G$224,BR170,0)+IF($G$172=$G$224,BR172,0)+IF($G$174=$G$224,BR174,0)+IF($G$176=$G$224,BR176,0)+IF($G$178=$G$224,BR178,0)+IF($G$180=$G$224,BR180,0)+IF($G$182=$G$224,BR182,0)+IF($G$184=$G$224,BR184,0)+IF($G$186=$G$224,BR186,0)+IF($G$188=$G$224,BR188,0)+IF($G$190=$G$224,BR190,0)+IF($G$192=$G$224,BR192,0)</f>
        <v>0</v>
      </c>
      <c r="BS224" s="124"/>
      <c r="BT224" s="124"/>
      <c r="BU224" s="124"/>
      <c r="BV224" s="124"/>
      <c r="BW224" s="124"/>
      <c r="BX224" s="103">
        <f>IF($G$10=$G$224,BX10,0)+IF($G$12=$G$224,BX12,0)+IF($G$14=$G$224,BX14,0)+IF($G$16=$G$224,BX16,0)+IF($G$18=$G$224,BX18,0)+IF($G$20=$G$224,BX20,0)+IF($G$22=$G$224,BX22,0)+IF($G$24=$G$224,BX24,0)+IF($G$26=$G$224,BX26,0)+IF($G$28=$G$224,BX28,0)+IF($G$30=$G$224,BX30,0)+IF($G$32=$G$224,BX32,0)+IF($G$34=$G$224,BX34,0)+IF($G$36=$G$224,BX36,0)+IF($G$38=$G$224,BX38,0)+IF($G$40=$G$224,BX40,0)+IF($G$42=$G$224,BX42,0)+IF($G$44=$G$224,BX44,0)+IF($G$46=$G$224,BX46,0)+IF($G$48=$G$224,BX48,0)+IF($G$50=$G$224,BX50,0)+IF($G$52=$G$224,BX52,0)+IF($G$54=$G$224,BX54,0)+IF($G$56=$G$224,BX56,0)+IF($G$58=$G$224,BX58,0)+IF($G$60=$G$224,BX60,0)+IF($G$62=$G$224,BX62,0)+IF($G$64=$G$224,BX64,0)+IF($G$66=$G$224,BX66,0)+IF($G$68=$G$224,BX68,0)+IF($G$70=$G$224,BX70,0)+IF($G$72=$G$224,BX72,0)+IF($G$74=$G$224,BX74,0)+IF($G$76=$G$224,BX76,0)+IF($G$78=$G$224,BX78,0)+IF($G$80=$G$224,BX80,0)+IF($G$82=$G$224,BX82,0)+IF($G$84=$G$224,BX84,0)+IF($G$86=$G$224,BX86,0)+IF($G$88=$G$224,BX88,0)+IF($G$90=$G$224,BX90,0)+IF($G$92=$G$224,BX92,0)+IF($G$94=$G$224,BX94,0)+IF($G$96=$G$224,BX96,0)+IF($G$98=$G$224,BX98,0)+IF($G$100=$G$224,BX100,0)+IF($G$102=$G$224,BX102,0)+IF($G$104=$G$224,BX104,0)+IF($G$106=$G$224,BX106,0)+IF($G$108=$G$224,BX108,0)+IF($G$110=$G$224,BX110,0)+IF($G$112=$G$224,BX112,0)+IF($G$114=$G$224,BX114,0)+IF($G$116=$G$224,BX116,0)+IF($G$118=$G$224,BX118,0)+IF($G$120=$G$224,BX120,0)+IF($G$122=$G$224,BX122,0)+IF($G$124=$G$224,BX124,0)+IF($G$126=$G$224,BX126,0)+IF($G$128=$G$224,BX128,0)+IF($G$130=$G$224,BX130,0)+IF($G$132=$G$224,BX132,0)+IF($G$134=$G$224,BX134,0)+IF($G$136=$G$224,BX136,0)+IF($G$138=$G$224,BX138,0)+IF($G$140=$G$224,BX140,0)+IF($G$142=$G$224,BX142,0)+IF($G$144=$G$224,BX144,0)+IF($G$146=$G$224,BX146,0)+IF($G$148=$G$224,BX148,0)+IF($G$150=$G$224,BX150,0)+IF($G$152=$G$224,BX152,0)+IF($G$154=$G$224,BX154,0)+IF($G$156=$G$224,BX156,0)+IF($G$158=$G$224,BX158,0)+IF($G$160=$G$224,BX160,0)+IF($G$162=$G$224,BX162,0)+IF($G$164=$G$224,BX164,0)+IF($G$166=$G$224,BX166,0)+IF($G$168=$G$224,BX168,0)+IF($G$170=$G$224,BX170,0)+IF($G$172=$G$224,BX172,0)+IF($G$174=$G$224,BX174,0)+IF($G$176=$G$224,BX176,0)+IF($G$178=$G$224,BX178,0)+IF($G$180=$G$224,BX180,0)+IF($G$182=$G$224,BX182,0)+IF($G$184=$G$224,BX184,0)+IF($G$186=$G$224,BX186,0)+IF($G$188=$G$224,BX188,0)+IF($G$190=$G$224,BX190,0)+IF($G$192=$G$224,BX192,0)</f>
        <v>0</v>
      </c>
      <c r="BY224" s="124"/>
      <c r="BZ224" s="124"/>
      <c r="CA224" s="124"/>
      <c r="CB224" s="124"/>
      <c r="CC224" s="125"/>
      <c r="CD224" s="106">
        <f>IF($G$10=$G$224,CD10,0)+IF($G$12=$G$224,CD12,0)+IF($G$14=$G$224,CD14,0)+IF($G$16=$G$224,CD16,0)+IF($G$18=$G$224,CD18,0)+IF($G$20=$G$224,CD20,0)+IF($G$22=$G$224,CD22,0)+IF($G$24=$G$224,CD24,0)+IF($G$26=$G$224,CD26,0)+IF($G$28=$G$224,CD28,0)+IF($G$30=$G$224,CD30,0)+IF($G$32=$G$224,CD32,0)+IF($G$34=$G$224,CD34,0)+IF($G$36=$G$224,CD36,0)+IF($G$38=$G$224,CD38,0)+IF($G$40=$G$224,CD40,0)+IF($G$42=$G$224,CD42,0)+IF($G$44=$G$224,CD44,0)+IF($G$46=$G$224,CD46,0)+IF($G$48=$G$224,CD48,0)+IF($G$50=$G$224,CD50,0)+IF($G$52=$G$224,CD52,0)+IF($G$54=$G$224,CD54,0)+IF($G$56=$G$224,CD56,0)+IF($G$58=$G$224,CD58,0)+IF($G$60=$G$224,CD60,0)+IF($G$62=$G$224,CD62,0)+IF($G$64=$G$224,CD64,0)+IF($G$66=$G$224,CD66,0)+IF($G$68=$G$224,CD68,0)+IF($G$70=$G$224,CD70,0)+IF($G$72=$G$224,CD72,0)+IF($G$74=$G$224,CD74,0)+IF($G$76=$G$224,CD76,0)+IF($G$78=$G$224,CD78,0)+IF($G$80=$G$224,CD80,0)+IF($G$82=$G$224,CD82,0)+IF($G$84=$G$224,CD84,0)+IF($G$86=$G$224,CD86,0)+IF($G$88=$G$224,CD88,0)+IF($G$90=$G$224,CD90,0)+IF($G$92=$G$224,CD92,0)+IF($G$94=$G$224,CD94,0)+IF($G$96=$G$224,CD96,0)+IF($G$98=$G$224,CD98,0)+IF($G$100=$G$224,CD100,0)+IF($G$102=$G$224,CD102,0)+IF($G$104=$G$224,CD104,0)+IF($G$106=$G$224,CD106,0)+IF($G$108=$G$224,CD108,0)+IF($G$110=$G$224,CD110,0)+IF($G$112=$G$224,CD112,0)+IF($G$114=$G$224,CD114,0)+IF($G$116=$G$224,CD116,0)+IF($G$118=$G$224,CD118,0)+IF($G$120=$G$224,CD120,0)+IF($G$122=$G$224,CD122,0)+IF($G$124=$G$224,CD124,0)+IF($G$126=$G$224,CD126,0)+IF($G$128=$G$224,CD128,0)+IF($G$130=$G$224,CD130,0)+IF($G$132=$G$224,CD132,0)+IF($G$134=$G$224,CD134,0)+IF($G$136=$G$224,CD136,0)+IF($G$138=$G$224,CD138,0)+IF($G$140=$G$224,CD140,0)+IF($G$142=$G$224,CD142,0)+IF($G$144=$G$224,CD144,0)+IF($G$146=$G$224,CD146,0)+IF($G$148=$G$224,CD148,0)+IF($G$150=$G$224,CD150,0)+IF($G$152=$G$224,CD152,0)+IF($G$154=$G$224,CD154,0)+IF($G$156=$G$224,CD156,0)+IF($G$158=$G$224,CD158,0)+IF($G$160=$G$224,CD160,0)+IF($G$162=$G$224,CD162,0)+IF($G$164=$G$224,CD164,0)+IF($G$166=$G$224,CD166,0)+IF($G$168=$G$224,CD168,0)+IF($G$170=$G$224,CD170,0)+IF($G$172=$G$224,CD172,0)+IF($G$174=$G$224,CD174,0)+IF($G$176=$G$224,CD176,0)+IF($G$178=$G$224,CD178,0)+IF($G$180=$G$224,CD180,0)+IF($G$182=$G$224,CD182,0)+IF($G$184=$G$224,CD184,0)+IF($G$186=$G$224,CD186,0)+IF($G$188=$G$224,CD188,0)+IF($G$190=$G$224,CD190,0)+IF($G$192=$G$224,CD192,0)</f>
        <v>0</v>
      </c>
      <c r="CE224" s="125"/>
      <c r="CF224" s="17"/>
      <c r="CG224" s="18"/>
      <c r="CH224" s="18"/>
    </row>
    <row r="225" spans="1:86" ht="16.149999999999999" hidden="1" customHeight="1" outlineLevel="1" thickBot="1" x14ac:dyDescent="0.35">
      <c r="A225" s="67"/>
      <c r="B225" s="509"/>
      <c r="C225" s="476"/>
      <c r="D225" s="477"/>
      <c r="E225" s="477"/>
      <c r="F225" s="478"/>
      <c r="G225" s="480"/>
      <c r="H225" s="99">
        <f>IF(G11=$G$224,H11,0)+IF(G13=$G$224,H13,0)+IF(G15=$G$224,H15,0)+IF(G17=$G$224,H17,0)+IF(G19=$G$224,H19,0)+IF(G21=$G$224,H21,0)+IF(G23=$G$224,H23,0)+IF(G25=$G$224,H25,0)+IF(G27=$G$224,H27,0)+IF(G29=$G$224,H29,0)+IF(G31=$G$224,H31,0)+IF(G33=$G$224,H33,0)+IF(G35=$G$224,H35,0)+IF(G37=$G$224,H37,0)+IF(G39=$G$224,H39,0)+IF(G41=$G$224,H41,0)+IF(G43=$G$224,H43,0)+IF(G45=$G$224,H45,0)+IF(G47=$G$224,H47,0)+IF(G49=$G$224,H49,0)+IF(G51=$G$224,H51,0)+IF(G53=$G$224,H53,0)+IF(G55=$G$224,H55,0)+IF(G57=$G$224,H57,0)+IF(G59=$G$224,H59,0)+IF(G61=$G$224,H61,0)+IF(G63=$G$224,H63,0)+IF(G65=$G$224,H65,0)+IF(G67=$G$224,H67,0)+IF(G69=$G$224,H69,0)+IF(G71=$G$224,H71,0)+IF(G73=$G$224,H73,0)+IF(G75=$G$224,H75,0)+IF(G77=$G$224,H77,0)+IF(G79=$G$224,H79,0)+IF(G81=$G$224,H81,0)+IF(G83=$G$224,H83,0)+IF(G85=$G$224,H85,0)+IF(G87=$G$224,H87,0)+IF(G89=$G$224,H89,0)+IF(G91=$G$224,H91,0)+IF(G93=$G$224,H93,0)+IF(G95=$G$224,H95,0)+IF(G97=$G$224,H97,0)+IF(G99=$G$224,H99,0)+IF(G101=$G$224,H101,0)+IF(G103=$G$224,H103,0)+IF(G105=$G$224,H105,0)+IF(G107=$G$224,H107,0)+IF(G109=$G$224,H109,0)+IF(G111=$G$224,H111,0)+IF(G113=$G$224,H113,0)+IF(G115=$G$224,H115,0)+IF(G117=$G$224,H117,0)+IF(G119=$G$224,H119,0)+IF(G121=$G$224,H121,0)+IF(G123=$G$224,H123,0)+IF(G125=$G$224,H125,0)+IF(G127=$G$224,H127,0)+IF(G129=$G$224,H129,0)+IF(G131=$G$224,H131,0)+IF(G133=$G$224,H133,0)+IF(G135=$G$224,H135,0)+IF(G137=$G$224,H137,0)+IF(G139=$G$224,H139,0)+IF(G141=$G$224,H141,0)+IF(G143=$G$224,H143,0)+IF(G145=$G$224,H145,0)+IF(G147=$G$224,H147,0)+IF(G149=$G$224,H149,0)+IF(G151=$G$224,H151,0)+IF(G153=$G$224,H153,0)+IF(G155=$G$224,H155,0)+IF(G157=$G$224,H157,0)+IF(G159=$G$224,H159,0)+IF(G161=$G$224,H161,0)+IF(G163=$G$224,H163,0)+IF(G165=$G$224,H165,0)+IF(G167=$G$224,H167,0)+IF(G169=$G$224,H169,0)+IF(G171=$G$224,H171,0)+IF(G173=$G$224,H173,0)+IF(G175=$G$224,H175,0)+IF(G177=$G$224,H177,0)+IF(G179=$G$224,H179,0)+IF(G181=$G$224,H181,0)+IF(G183=$G$224,H183,0)+IF(G185=$G$224,H185,0)+IF(G187=$G$224,H187,0)+IF(G189=$G$224,H189,0)+IF(G191=$G$224,H191,0)+IF(G193=$G$224,H193,0)</f>
        <v>0</v>
      </c>
      <c r="I225" s="471"/>
      <c r="J225" s="102">
        <f>+J210+J212+J214+J216+J218+J220+J222+J224</f>
        <v>1</v>
      </c>
      <c r="K225" s="222"/>
      <c r="L225" s="53"/>
      <c r="M225" s="53"/>
      <c r="N225" s="512"/>
      <c r="O225" s="235">
        <f t="shared" si="117"/>
        <v>0</v>
      </c>
      <c r="P225" s="107">
        <f>IF($G$11=$G$224,P11,0)+IF($G$13=$G$224,P13,0)+IF($G$15=$G$224,P15,0)+IF($G$17=$G$224,P17,0)+IF($G$19=$G$224,P19,0)+IF($G$21=$G$224,P21,0)+IF($G$23=$G$224,P23,0)+IF($G$25=$G$224,P25,0)+IF($G$27=$G$224,P27,0)+IF($G$29=$G$224,P29,0)+IF($G$31=$G$224,P31,0)+IF($G$33=$G$224,P33,0)+IF($G$35=$G$224,P35,0)+IF($G$37=$G$224,P37,0)+IF($G$39=$G$224,P39,0)+IF($G$41=$G$224,P41,0)+IF($G$43=$G$224,P43,0)+IF($G$45=$G$224,P45,0)+IF($G$47=$G$224,P47,0)+IF($G$49=$G$224,P49,0)+IF($G$51=$G$224,P51,0)+IF($G$53=$G$224,P53,0)+IF($G$55=$G$224,P55,0)+IF($G$57=$G$224,P57,0)+IF($G$59=$G$224,P59,0)+IF($G$61=$G$224,P61,0)+IF($G$63=$G$224,P63,0)+IF($G$65=$G$224,P65,0)+IF($G$67=$G$224,P67,0)+IF($G$69=$G$224,P69,0)+IF($G$71=$G$224,P71,0)+IF($G$73=$G$224,P73,0)+IF($G$75=$G$224,P75,0)+IF($G$77=$G$224,P77,0)+IF($G$79=$G$224,P79,0)+IF($G$81=$G$224,P81,0)+IF($G$83=$G$224,P83,0)+IF($G$85=$G$224,P85,0)+IF($G$87=$G$224,P87,0)+IF($G$89=$G$224,P89,0)+IF($G$91=$G$224,P91,0)+IF($G$93=$G$224,P93,0)+IF($G$95=$G$224,P95,0)+IF($G$97=$G$224,P97,0)+IF($G$99=$G$224,P99,0)+IF($G$101=$G$224,P101,0)+IF($G$103=$G$224,P103,0)+IF($G$105=$G$224,P105,0)+IF($G$107=$G$224,P107,0)+IF($G$109=$G$224,P109,0)+IF($G$111=$G$224,P111,0)+IF($G$113=$G$224,P113,0)+IF($G$115=$G$224,P115,0)+IF($G$117=$G$224,P117,0)+IF($G$119=$G$224,P119,0)+IF($G$121=$G$224,P121,0)+IF($G$123=$G$224,P123,0)+IF($G$125=$G$224,P125,0)+IF($G$127=$G$224,P127,0)+IF($G$129=$G$224,P129,0)+IF($G$131=$G$224,P131,0)+IF($G$133=$G$224,P133,0)+IF($G$135=$G$224,P135,0)+IF($G$137=$G$224,P137,0)+IF($G$139=$G$224,P139,0)+IF($G$141=$G$224,P141,0)+IF($G$143=$G$224,P143,0)+IF($G$145=$G$224,P145,0)+IF($G$147=$G$224,P147,0)+IF($G$149=$G$224,P149,0)+IF($G$151=$G$224,P151,0)+IF($G$153=$G$224,P153,0)+IF($G$155=$G$224,P155,0)+IF($G$157=$G$224,P157,0)+IF($G$159=$G$224,P159,0)+IF($G$161=$G$224,P161,0)+IF($G$163=$G$224,P163,0)+IF($G$165=$G$224,P165,0)+IF($G$167=$G$224,P167,0)+IF($G$169=$G$224,P169,0)+IF($G$171=$G$224,P171,0)+IF($G$173=$G$224,P173,0)+IF($G$175=$G$224,P175,0)+IF($G$177=$G$224,P177,0)+IF($G$179=$G$224,P179,0)+IF($G$181=$G$224,P181,0)+IF($G$183=$G$224,P183,0)+IF($G$185=$G$224,P185,0)+IF($G$187=$G$224,P187,0)+IF($G$189=$G$224,P189,0)+IF($G$191=$G$224,P191,0)+IF($G$193=$G$224,P193,0)</f>
        <v>0</v>
      </c>
      <c r="Q225" s="141"/>
      <c r="R225" s="141"/>
      <c r="S225" s="141"/>
      <c r="T225" s="141"/>
      <c r="U225" s="141"/>
      <c r="V225" s="107">
        <f>IF($G$11=$G$224,V11,0)+IF($G$13=$G$224,V13,0)+IF($G$15=$G$224,V15,0)+IF($G$17=$G$224,V17,0)+IF($G$19=$G$224,V19,0)+IF($G$21=$G$224,V21,0)+IF($G$23=$G$224,V23,0)+IF($G$25=$G$224,V25,0)+IF($G$27=$G$224,V27,0)+IF($G$29=$G$224,V29,0)+IF($G$31=$G$224,V31,0)+IF($G$33=$G$224,V33,0)+IF($G$35=$G$224,V35,0)+IF($G$37=$G$224,V37,0)+IF($G$39=$G$224,V39,0)+IF($G$41=$G$224,V41,0)+IF($G$43=$G$224,V43,0)+IF($G$45=$G$224,V45,0)+IF($G$47=$G$224,V47,0)+IF($G$49=$G$224,V49,0)+IF($G$51=$G$224,V51,0)+IF($G$53=$G$224,V53,0)+IF($G$55=$G$224,V55,0)+IF($G$57=$G$224,V57,0)+IF($G$59=$G$224,V59,0)+IF($G$61=$G$224,V61,0)+IF($G$63=$G$224,V63,0)+IF($G$65=$G$224,V65,0)+IF($G$67=$G$224,V67,0)+IF($G$69=$G$224,V69,0)+IF($G$71=$G$224,V71,0)+IF($G$73=$G$224,V73,0)+IF($G$75=$G$224,V75,0)+IF($G$77=$G$224,V77,0)+IF($G$79=$G$224,V79,0)+IF($G$81=$G$224,V81,0)+IF($G$83=$G$224,V83,0)+IF($G$85=$G$224,V85,0)+IF($G$87=$G$224,V87,0)+IF($G$89=$G$224,V89,0)+IF($G$91=$G$224,V91,0)+IF($G$93=$G$224,V93,0)+IF($G$95=$G$224,V95,0)+IF($G$97=$G$224,V97,0)+IF($G$99=$G$224,V99,0)+IF($G$101=$G$224,V101,0)+IF($G$103=$G$224,V103,0)+IF($G$105=$G$224,V105,0)+IF($G$107=$G$224,V107,0)+IF($G$109=$G$224,V109,0)+IF($G$111=$G$224,V111,0)+IF($G$113=$G$224,V113,0)+IF($G$115=$G$224,V115,0)+IF($G$117=$G$224,V117,0)+IF($G$119=$G$224,V119,0)+IF($G$121=$G$224,V121,0)+IF($G$123=$G$224,V123,0)+IF($G$125=$G$224,V125,0)+IF($G$127=$G$224,V127,0)+IF($G$129=$G$224,V129,0)+IF($G$131=$G$224,V131,0)+IF($G$133=$G$224,V133,0)+IF($G$135=$G$224,V135,0)+IF($G$137=$G$224,V137,0)+IF($G$139=$G$224,V139,0)+IF($G$141=$G$224,V141,0)+IF($G$143=$G$224,V143,0)+IF($G$145=$G$224,V145,0)+IF($G$147=$G$224,V147,0)+IF($G$149=$G$224,V149,0)+IF($G$151=$G$224,V151,0)+IF($G$153=$G$224,V153,0)+IF($G$155=$G$224,V155,0)+IF($G$157=$G$224,V157,0)+IF($G$159=$G$224,V159,0)+IF($G$161=$G$224,V161,0)+IF($G$163=$G$224,V163,0)+IF($G$165=$G$224,V165,0)+IF($G$167=$G$224,V167,0)+IF($G$169=$G$224,V169,0)+IF($G$171=$G$224,V171,0)+IF($G$173=$G$224,V173,0)+IF($G$175=$G$224,V175,0)+IF($G$177=$G$224,V177,0)+IF($G$179=$G$224,V179,0)+IF($G$181=$G$224,V181,0)+IF($G$183=$G$224,V183,0)+IF($G$185=$G$224,V185,0)+IF($G$187=$G$224,V187,0)+IF($G$189=$G$224,V189,0)+IF($G$191=$G$224,V191,0)+IF($G$193=$G$224,V193,0)</f>
        <v>0</v>
      </c>
      <c r="W225" s="141"/>
      <c r="X225" s="142"/>
      <c r="Y225" s="142"/>
      <c r="Z225" s="141"/>
      <c r="AA225" s="141"/>
      <c r="AB225" s="107">
        <f>IF($G$11=$G$224,AB11,0)+IF($G$13=$G$224,AB13,0)+IF($G$15=$G$224,AB15,0)+IF($G$17=$G$224,AB17,0)+IF($G$19=$G$224,AB19,0)+IF($G$21=$G$224,AB21,0)+IF($G$23=$G$224,AB23,0)+IF($G$25=$G$224,AB25,0)+IF($G$27=$G$224,AB27,0)+IF($G$29=$G$224,AB29,0)+IF($G$31=$G$224,AB31,0)+IF($G$33=$G$224,AB33,0)+IF($G$35=$G$224,AB35,0)+IF($G$37=$G$224,AB37,0)+IF($G$39=$G$224,AB39,0)+IF($G$41=$G$224,AB41,0)+IF($G$43=$G$224,AB43,0)+IF($G$45=$G$224,AB45,0)+IF($G$47=$G$224,AB47,0)+IF($G$49=$G$224,AB49,0)+IF($G$51=$G$224,AB51,0)+IF($G$53=$G$224,AB53,0)+IF($G$55=$G$224,AB55,0)+IF($G$57=$G$224,AB57,0)+IF($G$59=$G$224,AB59,0)+IF($G$61=$G$224,AB61,0)+IF($G$63=$G$224,AB63,0)+IF($G$65=$G$224,AB65,0)+IF($G$67=$G$224,AB67,0)+IF($G$69=$G$224,AB69,0)+IF($G$71=$G$224,AB71,0)+IF($G$73=$G$224,AB73,0)+IF($G$75=$G$224,AB75,0)+IF($G$77=$G$224,AB77,0)+IF($G$79=$G$224,AB79,0)+IF($G$81=$G$224,AB81,0)+IF($G$83=$G$224,AB83,0)+IF($G$85=$G$224,AB85,0)+IF($G$87=$G$224,AB87,0)+IF($G$89=$G$224,AB89,0)+IF($G$91=$G$224,AB91,0)+IF($G$93=$G$224,AB93,0)+IF($G$95=$G$224,AB95,0)+IF($G$97=$G$224,AB97,0)+IF($G$99=$G$224,AB99,0)+IF($G$101=$G$224,AB101,0)+IF($G$103=$G$224,AB103,0)+IF($G$105=$G$224,AB105,0)+IF($G$107=$G$224,AB107,0)+IF($G$109=$G$224,AB109,0)+IF($G$111=$G$224,AB111,0)+IF($G$113=$G$224,AB113,0)+IF($G$115=$G$224,AB115,0)+IF($G$117=$G$224,AB117,0)+IF($G$119=$G$224,AB119,0)+IF($G$121=$G$224,AB121,0)+IF($G$123=$G$224,AB123,0)+IF($G$125=$G$224,AB125,0)+IF($G$127=$G$224,AB127,0)+IF($G$129=$G$224,AB129,0)+IF($G$131=$G$224,AB131,0)+IF($G$133=$G$224,AB133,0)+IF($G$135=$G$224,AB135,0)+IF($G$137=$G$224,AB137,0)+IF($G$139=$G$224,AB139,0)+IF($G$141=$G$224,AB141,0)+IF($G$143=$G$224,AB143,0)+IF($G$145=$G$224,AB145,0)+IF($G$147=$G$224,AB147,0)+IF($G$149=$G$224,AB149,0)+IF($G$151=$G$224,AB151,0)+IF($G$153=$G$224,AB153,0)+IF($G$155=$G$224,AB155,0)+IF($G$157=$G$224,AB157,0)+IF($G$159=$G$224,AB159,0)+IF($G$161=$G$224,AB161,0)+IF($G$163=$G$224,AB163,0)+IF($G$165=$G$224,AB165,0)+IF($G$167=$G$224,AB167,0)+IF($G$169=$G$224,AB169,0)+IF($G$171=$G$224,AB171,0)+IF($G$173=$G$224,AB173,0)+IF($G$175=$G$224,AB175,0)+IF($G$177=$G$224,AB177,0)+IF($G$179=$G$224,AB179,0)+IF($G$181=$G$224,AB181,0)+IF($G$183=$G$224,AB183,0)+IF($G$185=$G$224,AB185,0)+IF($G$187=$G$224,AB187,0)+IF($G$189=$G$224,AB189,0)+IF($G$191=$G$224,AB191,0)+IF($G$193=$G$224,AB193,0)</f>
        <v>0</v>
      </c>
      <c r="AC225" s="141"/>
      <c r="AD225" s="141"/>
      <c r="AE225" s="141"/>
      <c r="AF225" s="141"/>
      <c r="AG225" s="141"/>
      <c r="AH225" s="107">
        <f>IF($G$11=$G$224,AH11,0)+IF($G$13=$G$224,AH13,0)+IF($G$15=$G$224,AH15,0)+IF($G$17=$G$224,AH17,0)+IF($G$19=$G$224,AH19,0)+IF($G$21=$G$224,AH21,0)+IF($G$23=$G$224,AH23,0)+IF($G$25=$G$224,AH25,0)+IF($G$27=$G$224,AH27,0)+IF($G$29=$G$224,AH29,0)+IF($G$31=$G$224,AH31,0)+IF($G$33=$G$224,AH33,0)+IF($G$35=$G$224,AH35,0)+IF($G$37=$G$224,AH37,0)+IF($G$39=$G$224,AH39,0)+IF($G$41=$G$224,AH41,0)+IF($G$43=$G$224,AH43,0)+IF($G$45=$G$224,AH45,0)+IF($G$47=$G$224,AH47,0)+IF($G$49=$G$224,AH49,0)+IF($G$51=$G$224,AH51,0)+IF($G$53=$G$224,AH53,0)+IF($G$55=$G$224,AH55,0)+IF($G$57=$G$224,AH57,0)+IF($G$59=$G$224,AH59,0)+IF($G$61=$G$224,AH61,0)+IF($G$63=$G$224,AH63,0)+IF($G$65=$G$224,AH65,0)+IF($G$67=$G$224,AH67,0)+IF($G$69=$G$224,AH69,0)+IF($G$71=$G$224,AH71,0)+IF($G$73=$G$224,AH73,0)+IF($G$75=$G$224,AH75,0)+IF($G$77=$G$224,AH77,0)+IF($G$79=$G$224,AH79,0)+IF($G$81=$G$224,AH81,0)+IF($G$83=$G$224,AH83,0)+IF($G$85=$G$224,AH85,0)+IF($G$87=$G$224,AH87,0)+IF($G$89=$G$224,AH89,0)+IF($G$91=$G$224,AH91,0)+IF($G$93=$G$224,AH93,0)+IF($G$95=$G$224,AH95,0)+IF($G$97=$G$224,AH97,0)+IF($G$99=$G$224,AH99,0)+IF($G$101=$G$224,AH101,0)+IF($G$103=$G$224,AH103,0)+IF($G$105=$G$224,AH105,0)+IF($G$107=$G$224,AH107,0)+IF($G$109=$G$224,AH109,0)+IF($G$111=$G$224,AH111,0)+IF($G$113=$G$224,AH113,0)+IF($G$115=$G$224,AH115,0)+IF($G$117=$G$224,AH117,0)+IF($G$119=$G$224,AH119,0)+IF($G$121=$G$224,AH121,0)+IF($G$123=$G$224,AH123,0)+IF($G$125=$G$224,AH125,0)+IF($G$127=$G$224,AH127,0)+IF($G$129=$G$224,AH129,0)+IF($G$131=$G$224,AH131,0)+IF($G$133=$G$224,AH133,0)+IF($G$135=$G$224,AH135,0)+IF($G$137=$G$224,AH137,0)+IF($G$139=$G$224,AH139,0)+IF($G$141=$G$224,AH141,0)+IF($G$143=$G$224,AH143,0)+IF($G$145=$G$224,AH145,0)+IF($G$147=$G$224,AH147,0)+IF($G$149=$G$224,AH149,0)+IF($G$151=$G$224,AH151,0)+IF($G$153=$G$224,AH153,0)+IF($G$155=$G$224,AH155,0)+IF($G$157=$G$224,AH157,0)+IF($G$159=$G$224,AH159,0)+IF($G$161=$G$224,AH161,0)+IF($G$163=$G$224,AH163,0)+IF($G$165=$G$224,AH165,0)+IF($G$167=$G$224,AH167,0)+IF($G$169=$G$224,AH169,0)+IF($G$171=$G$224,AH171,0)+IF($G$173=$G$224,AH173,0)+IF($G$175=$G$224,AH175,0)+IF($G$177=$G$224,AH177,0)+IF($G$179=$G$224,AH179,0)+IF($G$181=$G$224,AH181,0)+IF($G$183=$G$224,AH183,0)+IF($G$185=$G$224,AH185,0)+IF($G$187=$G$224,AH187,0)+IF($G$189=$G$224,AH189,0)+IF($G$191=$G$224,AH191,0)+IF($G$193=$G$224,AH193,0)</f>
        <v>0</v>
      </c>
      <c r="AI225" s="141"/>
      <c r="AJ225" s="141"/>
      <c r="AK225" s="141"/>
      <c r="AL225" s="141"/>
      <c r="AM225" s="141"/>
      <c r="AN225" s="107">
        <f>IF($G$11=$G$224,AN11,0)+IF($G$13=$G$224,AN13,0)+IF($G$15=$G$224,AN15,0)+IF($G$17=$G$224,AN17,0)+IF($G$19=$G$224,AN19,0)+IF($G$21=$G$224,AN21,0)+IF($G$23=$G$224,AN23,0)+IF($G$25=$G$224,AN25,0)+IF($G$27=$G$224,AN27,0)+IF($G$29=$G$224,AN29,0)+IF($G$31=$G$224,AN31,0)+IF($G$33=$G$224,AN33,0)+IF($G$35=$G$224,AN35,0)+IF($G$37=$G$224,AN37,0)+IF($G$39=$G$224,AN39,0)+IF($G$41=$G$224,AN41,0)+IF($G$43=$G$224,AN43,0)+IF($G$45=$G$224,AN45,0)+IF($G$47=$G$224,AN47,0)+IF($G$49=$G$224,AN49,0)+IF($G$51=$G$224,AN51,0)+IF($G$53=$G$224,AN53,0)+IF($G$55=$G$224,AN55,0)+IF($G$57=$G$224,AN57,0)+IF($G$59=$G$224,AN59,0)+IF($G$61=$G$224,AN61,0)+IF($G$63=$G$224,AN63,0)+IF($G$65=$G$224,AN65,0)+IF($G$67=$G$224,AN67,0)+IF($G$69=$G$224,AN69,0)+IF($G$71=$G$224,AN71,0)+IF($G$73=$G$224,AN73,0)+IF($G$75=$G$224,AN75,0)+IF($G$77=$G$224,AN77,0)+IF($G$79=$G$224,AN79,0)+IF($G$81=$G$224,AN81,0)+IF($G$83=$G$224,AN83,0)+IF($G$85=$G$224,AN85,0)+IF($G$87=$G$224,AN87,0)+IF($G$89=$G$224,AN89,0)+IF($G$91=$G$224,AN91,0)+IF($G$93=$G$224,AN93,0)+IF($G$95=$G$224,AN95,0)+IF($G$97=$G$224,AN97,0)+IF($G$99=$G$224,AN99,0)+IF($G$101=$G$224,AN101,0)+IF($G$103=$G$224,AN103,0)+IF($G$105=$G$224,AN105,0)+IF($G$107=$G$224,AN107,0)+IF($G$109=$G$224,AN109,0)+IF($G$111=$G$224,AN111,0)+IF($G$113=$G$224,AN113,0)+IF($G$115=$G$224,AN115,0)+IF($G$117=$G$224,AN117,0)+IF($G$119=$G$224,AN119,0)+IF($G$121=$G$224,AN121,0)+IF($G$123=$G$224,AN123,0)+IF($G$125=$G$224,AN125,0)+IF($G$127=$G$224,AN127,0)+IF($G$129=$G$224,AN129,0)+IF($G$131=$G$224,AN131,0)+IF($G$133=$G$224,AN133,0)+IF($G$135=$G$224,AN135,0)+IF($G$137=$G$224,AN137,0)+IF($G$139=$G$224,AN139,0)+IF($G$141=$G$224,AN141,0)+IF($G$143=$G$224,AN143,0)+IF($G$145=$G$224,AN145,0)+IF($G$147=$G$224,AN147,0)+IF($G$149=$G$224,AN149,0)+IF($G$151=$G$224,AN151,0)+IF($G$153=$G$224,AN153,0)+IF($G$155=$G$224,AN155,0)+IF($G$157=$G$224,AN157,0)+IF($G$159=$G$224,AN159,0)+IF($G$161=$G$224,AN161,0)+IF($G$163=$G$224,AN163,0)+IF($G$165=$G$224,AN165,0)+IF($G$167=$G$224,AN167,0)+IF($G$169=$G$224,AN169,0)+IF($G$171=$G$224,AN171,0)+IF($G$173=$G$224,AN173,0)+IF($G$175=$G$224,AN175,0)+IF($G$177=$G$224,AN177,0)+IF($G$179=$G$224,AN179,0)+IF($G$181=$G$224,AN181,0)+IF($G$183=$G$224,AN183,0)+IF($G$185=$G$224,AN185,0)+IF($G$187=$G$224,AN187,0)+IF($G$189=$G$224,AN189,0)+IF($G$191=$G$224,AN191,0)+IF($G$193=$G$224,AN193,0)</f>
        <v>0</v>
      </c>
      <c r="AO225" s="141"/>
      <c r="AP225" s="141"/>
      <c r="AQ225" s="141"/>
      <c r="AR225" s="141"/>
      <c r="AS225" s="141"/>
      <c r="AT225" s="107">
        <f>IF($G$11=$G$224,AT11,0)+IF($G$13=$G$224,AT13,0)+IF($G$15=$G$224,AT15,0)+IF($G$17=$G$224,AT17,0)+IF($G$19=$G$224,AT19,0)+IF($G$21=$G$224,AT21,0)+IF($G$23=$G$224,AT23,0)+IF($G$25=$G$224,AT25,0)+IF($G$27=$G$224,AT27,0)+IF($G$29=$G$224,AT29,0)+IF($G$31=$G$224,AT31,0)+IF($G$33=$G$224,AT33,0)+IF($G$35=$G$224,AT35,0)+IF($G$37=$G$224,AT37,0)+IF($G$39=$G$224,AT39,0)+IF($G$41=$G$224,AT41,0)+IF($G$43=$G$224,AT43,0)+IF($G$45=$G$224,AT45,0)+IF($G$47=$G$224,AT47,0)+IF($G$49=$G$224,AT49,0)+IF($G$51=$G$224,AT51,0)+IF($G$53=$G$224,AT53,0)+IF($G$55=$G$224,AT55,0)+IF($G$57=$G$224,AT57,0)+IF($G$59=$G$224,AT59,0)+IF($G$61=$G$224,AT61,0)+IF($G$63=$G$224,AT63,0)+IF($G$65=$G$224,AT65,0)+IF($G$67=$G$224,AT67,0)+IF($G$69=$G$224,AT69,0)+IF($G$71=$G$224,AT71,0)+IF($G$73=$G$224,AT73,0)+IF($G$75=$G$224,AT75,0)+IF($G$77=$G$224,AT77,0)+IF($G$79=$G$224,AT79,0)+IF($G$81=$G$224,AT81,0)+IF($G$83=$G$224,AT83,0)+IF($G$85=$G$224,AT85,0)+IF($G$87=$G$224,AT87,0)+IF($G$89=$G$224,AT89,0)+IF($G$91=$G$224,AT91,0)+IF($G$93=$G$224,AT93,0)+IF($G$95=$G$224,AT95,0)+IF($G$97=$G$224,AT97,0)+IF($G$99=$G$224,AT99,0)+IF($G$101=$G$224,AT101,0)+IF($G$103=$G$224,AT103,0)+IF($G$105=$G$224,AT105,0)+IF($G$107=$G$224,AT107,0)+IF($G$109=$G$224,AT109,0)+IF($G$111=$G$224,AT111,0)+IF($G$113=$G$224,AT113,0)+IF($G$115=$G$224,AT115,0)+IF($G$117=$G$224,AT117,0)+IF($G$119=$G$224,AT119,0)+IF($G$121=$G$224,AT121,0)+IF($G$123=$G$224,AT123,0)+IF($G$125=$G$224,AT125,0)+IF($G$127=$G$224,AT127,0)+IF($G$129=$G$224,AT129,0)+IF($G$131=$G$224,AT131,0)+IF($G$133=$G$224,AT133,0)+IF($G$135=$G$224,AT135,0)+IF($G$137=$G$224,AT137,0)+IF($G$139=$G$224,AT139,0)+IF($G$141=$G$224,AT141,0)+IF($G$143=$G$224,AT143,0)+IF($G$145=$G$224,AT145,0)+IF($G$147=$G$224,AT147,0)+IF($G$149=$G$224,AT149,0)+IF($G$151=$G$224,AT151,0)+IF($G$153=$G$224,AT153,0)+IF($G$155=$G$224,AT155,0)+IF($G$157=$G$224,AT157,0)+IF($G$159=$G$224,AT159,0)+IF($G$161=$G$224,AT161,0)+IF($G$163=$G$224,AT163,0)+IF($G$165=$G$224,AT165,0)+IF($G$167=$G$224,AT167,0)+IF($G$169=$G$224,AT169,0)+IF($G$171=$G$224,AT171,0)+IF($G$173=$G$224,AT173,0)+IF($G$175=$G$224,AT175,0)+IF($G$177=$G$224,AT177,0)+IF($G$179=$G$224,AT179,0)+IF($G$181=$G$224,AT181,0)+IF($G$183=$G$224,AT183,0)+IF($G$185=$G$224,AT185,0)+IF($G$187=$G$224,AT187,0)+IF($G$189=$G$224,AT189,0)+IF($G$191=$G$224,AT191,0)+IF($G$193=$G$224,AT193,0)</f>
        <v>0</v>
      </c>
      <c r="AU225" s="141"/>
      <c r="AV225" s="141"/>
      <c r="AW225" s="141"/>
      <c r="AX225" s="141"/>
      <c r="AY225" s="141"/>
      <c r="AZ225" s="107">
        <f>IF($G$11=$G$224,AZ11,0)+IF($G$13=$G$224,AZ13,0)+IF($G$15=$G$224,AZ15,0)+IF($G$17=$G$224,AZ17,0)+IF($G$19=$G$224,AZ19,0)+IF($G$21=$G$224,AZ21,0)+IF($G$23=$G$224,AZ23,0)+IF($G$25=$G$224,AZ25,0)+IF($G$27=$G$224,AZ27,0)+IF($G$29=$G$224,AZ29,0)+IF($G$31=$G$224,AZ31,0)+IF($G$33=$G$224,AZ33,0)+IF($G$35=$G$224,AZ35,0)+IF($G$37=$G$224,AZ37,0)+IF($G$39=$G$224,AZ39,0)+IF($G$41=$G$224,AZ41,0)+IF($G$43=$G$224,AZ43,0)+IF($G$45=$G$224,AZ45,0)+IF($G$47=$G$224,AZ47,0)+IF($G$49=$G$224,AZ49,0)+IF($G$51=$G$224,AZ51,0)+IF($G$53=$G$224,AZ53,0)+IF($G$55=$G$224,AZ55,0)+IF($G$57=$G$224,AZ57,0)+IF($G$59=$G$224,AZ59,0)+IF($G$61=$G$224,AZ61,0)+IF($G$63=$G$224,AZ63,0)+IF($G$65=$G$224,AZ65,0)+IF($G$67=$G$224,AZ67,0)+IF($G$69=$G$224,AZ69,0)+IF($G$71=$G$224,AZ71,0)+IF($G$73=$G$224,AZ73,0)+IF($G$75=$G$224,AZ75,0)+IF($G$77=$G$224,AZ77,0)+IF($G$79=$G$224,AZ79,0)+IF($G$81=$G$224,AZ81,0)+IF($G$83=$G$224,AZ83,0)+IF($G$85=$G$224,AZ85,0)+IF($G$87=$G$224,AZ87,0)+IF($G$89=$G$224,AZ89,0)+IF($G$91=$G$224,AZ91,0)+IF($G$93=$G$224,AZ93,0)+IF($G$95=$G$224,AZ95,0)+IF($G$97=$G$224,AZ97,0)+IF($G$99=$G$224,AZ99,0)+IF($G$101=$G$224,AZ101,0)+IF($G$103=$G$224,AZ103,0)+IF($G$105=$G$224,AZ105,0)+IF($G$107=$G$224,AZ107,0)+IF($G$109=$G$224,AZ109,0)+IF($G$111=$G$224,AZ111,0)+IF($G$113=$G$224,AZ113,0)+IF($G$115=$G$224,AZ115,0)+IF($G$117=$G$224,AZ117,0)+IF($G$119=$G$224,AZ119,0)+IF($G$121=$G$224,AZ121,0)+IF($G$123=$G$224,AZ123,0)+IF($G$125=$G$224,AZ125,0)+IF($G$127=$G$224,AZ127,0)+IF($G$129=$G$224,AZ129,0)+IF($G$131=$G$224,AZ131,0)+IF($G$133=$G$224,AZ133,0)+IF($G$135=$G$224,AZ135,0)+IF($G$137=$G$224,AZ137,0)+IF($G$139=$G$224,AZ139,0)+IF($G$141=$G$224,AZ141,0)+IF($G$143=$G$224,AZ143,0)+IF($G$145=$G$224,AZ145,0)+IF($G$147=$G$224,AZ147,0)+IF($G$149=$G$224,AZ149,0)+IF($G$151=$G$224,AZ151,0)+IF($G$153=$G$224,AZ153,0)+IF($G$155=$G$224,AZ155,0)+IF($G$157=$G$224,AZ157,0)+IF($G$159=$G$224,AZ159,0)+IF($G$161=$G$224,AZ161,0)+IF($G$163=$G$224,AZ163,0)+IF($G$165=$G$224,AZ165,0)+IF($G$167=$G$224,AZ167,0)+IF($G$169=$G$224,AZ169,0)+IF($G$171=$G$224,AZ171,0)+IF($G$173=$G$224,AZ173,0)+IF($G$175=$G$224,AZ175,0)+IF($G$177=$G$224,AZ177,0)+IF($G$179=$G$224,AZ179,0)+IF($G$181=$G$224,AZ181,0)+IF($G$183=$G$224,AZ183,0)+IF($G$185=$G$224,AZ185,0)+IF($G$187=$G$224,AZ187,0)+IF($G$189=$G$224,AZ189,0)+IF($G$191=$G$224,AZ191,0)+IF($G$193=$G$224,AZ193,0)</f>
        <v>0</v>
      </c>
      <c r="BA225" s="141"/>
      <c r="BB225" s="141"/>
      <c r="BC225" s="141"/>
      <c r="BD225" s="141"/>
      <c r="BE225" s="141"/>
      <c r="BF225" s="107">
        <f>IF($G$11=$G$224,BF11,0)+IF($G$13=$G$224,BF13,0)+IF($G$15=$G$224,BF15,0)+IF($G$17=$G$224,BF17,0)+IF($G$19=$G$224,BF19,0)+IF($G$21=$G$224,BF21,0)+IF($G$23=$G$224,BF23,0)+IF($G$25=$G$224,BF25,0)+IF($G$27=$G$224,BF27,0)+IF($G$29=$G$224,BF29,0)+IF($G$31=$G$224,BF31,0)+IF($G$33=$G$224,BF33,0)+IF($G$35=$G$224,BF35,0)+IF($G$37=$G$224,BF37,0)+IF($G$39=$G$224,BF39,0)+IF($G$41=$G$224,BF41,0)+IF($G$43=$G$224,BF43,0)+IF($G$45=$G$224,BF45,0)+IF($G$47=$G$224,BF47,0)+IF($G$49=$G$224,BF49,0)+IF($G$51=$G$224,BF51,0)+IF($G$53=$G$224,BF53,0)+IF($G$55=$G$224,BF55,0)+IF($G$57=$G$224,BF57,0)+IF($G$59=$G$224,BF59,0)+IF($G$61=$G$224,BF61,0)+IF($G$63=$G$224,BF63,0)+IF($G$65=$G$224,BF65,0)+IF($G$67=$G$224,BF67,0)+IF($G$69=$G$224,BF69,0)+IF($G$71=$G$224,BF71,0)+IF($G$73=$G$224,BF73,0)+IF($G$75=$G$224,BF75,0)+IF($G$77=$G$224,BF77,0)+IF($G$79=$G$224,BF79,0)+IF($G$81=$G$224,BF81,0)+IF($G$83=$G$224,BF83,0)+IF($G$85=$G$224,BF85,0)+IF($G$87=$G$224,BF87,0)+IF($G$89=$G$224,BF89,0)+IF($G$91=$G$224,BF91,0)+IF($G$93=$G$224,BF93,0)+IF($G$95=$G$224,BF95,0)+IF($G$97=$G$224,BF97,0)+IF($G$99=$G$224,BF99,0)+IF($G$101=$G$224,BF101,0)+IF($G$103=$G$224,BF103,0)+IF($G$105=$G$224,BF105,0)+IF($G$107=$G$224,BF107,0)+IF($G$109=$G$224,BF109,0)+IF($G$111=$G$224,BF111,0)+IF($G$113=$G$224,BF113,0)+IF($G$115=$G$224,BF115,0)+IF($G$117=$G$224,BF117,0)+IF($G$119=$G$224,BF119,0)+IF($G$121=$G$224,BF121,0)+IF($G$123=$G$224,BF123,0)+IF($G$125=$G$224,BF125,0)+IF($G$127=$G$224,BF127,0)+IF($G$129=$G$224,BF129,0)+IF($G$131=$G$224,BF131,0)+IF($G$133=$G$224,BF133,0)+IF($G$135=$G$224,BF135,0)+IF($G$137=$G$224,BF137,0)+IF($G$139=$G$224,BF139,0)+IF($G$141=$G$224,BF141,0)+IF($G$143=$G$224,BF143,0)+IF($G$145=$G$224,BF145,0)+IF($G$147=$G$224,BF147,0)+IF($G$149=$G$224,BF149,0)+IF($G$151=$G$224,BF151,0)+IF($G$153=$G$224,BF153,0)+IF($G$155=$G$224,BF155,0)+IF($G$157=$G$224,BF157,0)+IF($G$159=$G$224,BF159,0)+IF($G$161=$G$224,BF161,0)+IF($G$163=$G$224,BF163,0)+IF($G$165=$G$224,BF165,0)+IF($G$167=$G$224,BF167,0)+IF($G$169=$G$224,BF169,0)+IF($G$171=$G$224,BF171,0)+IF($G$173=$G$224,BF173,0)+IF($G$175=$G$224,BF175,0)+IF($G$177=$G$224,BF177,0)+IF($G$179=$G$224,BF179,0)+IF($G$181=$G$224,BF181,0)+IF($G$183=$G$224,BF183,0)+IF($G$185=$G$224,BF185,0)+IF($G$187=$G$224,BF187,0)+IF($G$189=$G$224,BF189,0)+IF($G$191=$G$224,BF191,0)+IF($G$193=$G$224,BF193,0)</f>
        <v>0</v>
      </c>
      <c r="BG225" s="141"/>
      <c r="BH225" s="141"/>
      <c r="BI225" s="141"/>
      <c r="BJ225" s="141"/>
      <c r="BK225" s="141"/>
      <c r="BL225" s="107">
        <f>IF($G$11=$G$224,BL11,0)+IF($G$13=$G$224,BL13,0)+IF($G$15=$G$224,BL15,0)+IF($G$17=$G$224,BL17,0)+IF($G$19=$G$224,BL19,0)+IF($G$21=$G$224,BL21,0)+IF($G$23=$G$224,BL23,0)+IF($G$25=$G$224,BL25,0)+IF($G$27=$G$224,BL27,0)+IF($G$29=$G$224,BL29,0)+IF($G$31=$G$224,BL31,0)+IF($G$33=$G$224,BL33,0)+IF($G$35=$G$224,BL35,0)+IF($G$37=$G$224,BL37,0)+IF($G$39=$G$224,BL39,0)+IF($G$41=$G$224,BL41,0)+IF($G$43=$G$224,BL43,0)+IF($G$45=$G$224,BL45,0)+IF($G$47=$G$224,BL47,0)+IF($G$49=$G$224,BL49,0)+IF($G$51=$G$224,BL51,0)+IF($G$53=$G$224,BL53,0)+IF($G$55=$G$224,BL55,0)+IF($G$57=$G$224,BL57,0)+IF($G$59=$G$224,BL59,0)+IF($G$61=$G$224,BL61,0)+IF($G$63=$G$224,BL63,0)+IF($G$65=$G$224,BL65,0)+IF($G$67=$G$224,BL67,0)+IF($G$69=$G$224,BL69,0)+IF($G$71=$G$224,BL71,0)+IF($G$73=$G$224,BL73,0)+IF($G$75=$G$224,BL75,0)+IF($G$77=$G$224,BL77,0)+IF($G$79=$G$224,BL79,0)+IF($G$81=$G$224,BL81,0)+IF($G$83=$G$224,BL83,0)+IF($G$85=$G$224,BL85,0)+IF($G$87=$G$224,BL87,0)+IF($G$89=$G$224,BL89,0)+IF($G$91=$G$224,BL91,0)+IF($G$93=$G$224,BL93,0)+IF($G$95=$G$224,BL95,0)+IF($G$97=$G$224,BL97,0)+IF($G$99=$G$224,BL99,0)+IF($G$101=$G$224,BL101,0)+IF($G$103=$G$224,BL103,0)+IF($G$105=$G$224,BL105,0)+IF($G$107=$G$224,BL107,0)+IF($G$109=$G$224,BL109,0)+IF($G$111=$G$224,BL111,0)+IF($G$113=$G$224,BL113,0)+IF($G$115=$G$224,BL115,0)+IF($G$117=$G$224,BL117,0)+IF($G$119=$G$224,BL119,0)+IF($G$121=$G$224,BL121,0)+IF($G$123=$G$224,BL123,0)+IF($G$125=$G$224,BL125,0)+IF($G$127=$G$224,BL127,0)+IF($G$129=$G$224,BL129,0)+IF($G$131=$G$224,BL131,0)+IF($G$133=$G$224,BL133,0)+IF($G$135=$G$224,BL135,0)+IF($G$137=$G$224,BL137,0)+IF($G$139=$G$224,BL139,0)+IF($G$141=$G$224,BL141,0)+IF($G$143=$G$224,BL143,0)+IF($G$145=$G$224,BL145,0)+IF($G$147=$G$224,BL147,0)+IF($G$149=$G$224,BL149,0)+IF($G$151=$G$224,BL151,0)+IF($G$153=$G$224,BL153,0)+IF($G$155=$G$224,BL155,0)+IF($G$157=$G$224,BL157,0)+IF($G$159=$G$224,BL159,0)+IF($G$161=$G$224,BL161,0)+IF($G$163=$G$224,BL163,0)+IF($G$165=$G$224,BL165,0)+IF($G$167=$G$224,BL167,0)+IF($G$169=$G$224,BL169,0)+IF($G$171=$G$224,BL171,0)+IF($G$173=$G$224,BL173,0)+IF($G$175=$G$224,BL175,0)+IF($G$177=$G$224,BL177,0)+IF($G$179=$G$224,BL179,0)+IF($G$181=$G$224,BL181,0)+IF($G$183=$G$224,BL183,0)+IF($G$185=$G$224,BL185,0)+IF($G$187=$G$224,BL187,0)+IF($G$189=$G$224,BL189,0)+IF($G$191=$G$224,BL191,0)+IF($G$193=$G$224,BL193,0)</f>
        <v>0</v>
      </c>
      <c r="BM225" s="141"/>
      <c r="BN225" s="141"/>
      <c r="BO225" s="141"/>
      <c r="BP225" s="141"/>
      <c r="BQ225" s="141"/>
      <c r="BR225" s="107">
        <f>IF($G$11=$G$224,BR11,0)+IF($G$13=$G$224,BR13,0)+IF($G$15=$G$224,BR15,0)+IF($G$17=$G$224,BR17,0)+IF($G$19=$G$224,BR19,0)+IF($G$21=$G$224,BR21,0)+IF($G$23=$G$224,BR23,0)+IF($G$25=$G$224,BR25,0)+IF($G$27=$G$224,BR27,0)+IF($G$29=$G$224,BR29,0)+IF($G$31=$G$224,BR31,0)+IF($G$33=$G$224,BR33,0)+IF($G$35=$G$224,BR35,0)+IF($G$37=$G$224,BR37,0)+IF($G$39=$G$224,BR39,0)+IF($G$41=$G$224,BR41,0)+IF($G$43=$G$224,BR43,0)+IF($G$45=$G$224,BR45,0)+IF($G$47=$G$224,BR47,0)+IF($G$49=$G$224,BR49,0)+IF($G$51=$G$224,BR51,0)+IF($G$53=$G$224,BR53,0)+IF($G$55=$G$224,BR55,0)+IF($G$57=$G$224,BR57,0)+IF($G$59=$G$224,BR59,0)+IF($G$61=$G$224,BR61,0)+IF($G$63=$G$224,BR63,0)+IF($G$65=$G$224,BR65,0)+IF($G$67=$G$224,BR67,0)+IF($G$69=$G$224,BR69,0)+IF($G$71=$G$224,BR71,0)+IF($G$73=$G$224,BR73,0)+IF($G$75=$G$224,BR75,0)+IF($G$77=$G$224,BR77,0)+IF($G$79=$G$224,BR79,0)+IF($G$81=$G$224,BR81,0)+IF($G$83=$G$224,BR83,0)+IF($G$85=$G$224,BR85,0)+IF($G$87=$G$224,BR87,0)+IF($G$89=$G$224,BR89,0)+IF($G$91=$G$224,BR91,0)+IF($G$93=$G$224,BR93,0)+IF($G$95=$G$224,BR95,0)+IF($G$97=$G$224,BR97,0)+IF($G$99=$G$224,BR99,0)+IF($G$101=$G$224,BR101,0)+IF($G$103=$G$224,BR103,0)+IF($G$105=$G$224,BR105,0)+IF($G$107=$G$224,BR107,0)+IF($G$109=$G$224,BR109,0)+IF($G$111=$G$224,BR111,0)+IF($G$113=$G$224,BR113,0)+IF($G$115=$G$224,BR115,0)+IF($G$117=$G$224,BR117,0)+IF($G$119=$G$224,BR119,0)+IF($G$121=$G$224,BR121,0)+IF($G$123=$G$224,BR123,0)+IF($G$125=$G$224,BR125,0)+IF($G$127=$G$224,BR127,0)+IF($G$129=$G$224,BR129,0)+IF($G$131=$G$224,BR131,0)+IF($G$133=$G$224,BR133,0)+IF($G$135=$G$224,BR135,0)+IF($G$137=$G$224,BR137,0)+IF($G$139=$G$224,BR139,0)+IF($G$141=$G$224,BR141,0)+IF($G$143=$G$224,BR143,0)+IF($G$145=$G$224,BR145,0)+IF($G$147=$G$224,BR147,0)+IF($G$149=$G$224,BR149,0)+IF($G$151=$G$224,BR151,0)+IF($G$153=$G$224,BR153,0)+IF($G$155=$G$224,BR155,0)+IF($G$157=$G$224,BR157,0)+IF($G$159=$G$224,BR159,0)+IF($G$161=$G$224,BR161,0)+IF($G$163=$G$224,BR163,0)+IF($G$165=$G$224,BR165,0)+IF($G$167=$G$224,BR167,0)+IF($G$169=$G$224,BR169,0)+IF($G$171=$G$224,BR171,0)+IF($G$173=$G$224,BR173,0)+IF($G$175=$G$224,BR175,0)+IF($G$177=$G$224,BR177,0)+IF($G$179=$G$224,BR179,0)+IF($G$181=$G$224,BR181,0)+IF($G$183=$G$224,BR183,0)+IF($G$185=$G$224,BR185,0)+IF($G$187=$G$224,BR187,0)+IF($G$189=$G$224,BR189,0)+IF($G$191=$G$224,BR191,0)+IF($G$193=$G$224,BR193,0)</f>
        <v>0</v>
      </c>
      <c r="BS225" s="141"/>
      <c r="BT225" s="141"/>
      <c r="BU225" s="141"/>
      <c r="BV225" s="141"/>
      <c r="BW225" s="141"/>
      <c r="BX225" s="107">
        <f>IF($G$11=$G$224,BX11,0)+IF($G$13=$G$224,BX13,0)+IF($G$15=$G$224,BX15,0)+IF($G$17=$G$224,BX17,0)+IF($G$19=$G$224,BX19,0)+IF($G$21=$G$224,BX21,0)+IF($G$23=$G$224,BX23,0)+IF($G$25=$G$224,BX25,0)+IF($G$27=$G$224,BX27,0)+IF($G$29=$G$224,BX29,0)+IF($G$31=$G$224,BX31,0)+IF($G$33=$G$224,BX33,0)+IF($G$35=$G$224,BX35,0)+IF($G$37=$G$224,BX37,0)+IF($G$39=$G$224,BX39,0)+IF($G$41=$G$224,BX41,0)+IF($G$43=$G$224,BX43,0)+IF($G$45=$G$224,BX45,0)+IF($G$47=$G$224,BX47,0)+IF($G$49=$G$224,BX49,0)+IF($G$51=$G$224,BX51,0)+IF($G$53=$G$224,BX53,0)+IF($G$55=$G$224,BX55,0)+IF($G$57=$G$224,BX57,0)+IF($G$59=$G$224,BX59,0)+IF($G$61=$G$224,BX61,0)+IF($G$63=$G$224,BX63,0)+IF($G$65=$G$224,BX65,0)+IF($G$67=$G$224,BX67,0)+IF($G$69=$G$224,BX69,0)+IF($G$71=$G$224,BX71,0)+IF($G$73=$G$224,BX73,0)+IF($G$75=$G$224,BX75,0)+IF($G$77=$G$224,BX77,0)+IF($G$79=$G$224,BX79,0)+IF($G$81=$G$224,BX81,0)+IF($G$83=$G$224,BX83,0)+IF($G$85=$G$224,BX85,0)+IF($G$87=$G$224,BX87,0)+IF($G$89=$G$224,BX89,0)+IF($G$91=$G$224,BX91,0)+IF($G$93=$G$224,BX93,0)+IF($G$95=$G$224,BX95,0)+IF($G$97=$G$224,BX97,0)+IF($G$99=$G$224,BX99,0)+IF($G$101=$G$224,BX101,0)+IF($G$103=$G$224,BX103,0)+IF($G$105=$G$224,BX105,0)+IF($G$107=$G$224,BX107,0)+IF($G$109=$G$224,BX109,0)+IF($G$111=$G$224,BX111,0)+IF($G$113=$G$224,BX113,0)+IF($G$115=$G$224,BX115,0)+IF($G$117=$G$224,BX117,0)+IF($G$119=$G$224,BX119,0)+IF($G$121=$G$224,BX121,0)+IF($G$123=$G$224,BX123,0)+IF($G$125=$G$224,BX125,0)+IF($G$127=$G$224,BX127,0)+IF($G$129=$G$224,BX129,0)+IF($G$131=$G$224,BX131,0)+IF($G$133=$G$224,BX133,0)+IF($G$135=$G$224,BX135,0)+IF($G$137=$G$224,BX137,0)+IF($G$139=$G$224,BX139,0)+IF($G$141=$G$224,BX141,0)+IF($G$143=$G$224,BX143,0)+IF($G$145=$G$224,BX145,0)+IF($G$147=$G$224,BX147,0)+IF($G$149=$G$224,BX149,0)+IF($G$151=$G$224,BX151,0)+IF($G$153=$G$224,BX153,0)+IF($G$155=$G$224,BX155,0)+IF($G$157=$G$224,BX157,0)+IF($G$159=$G$224,BX159,0)+IF($G$161=$G$224,BX161,0)+IF($G$163=$G$224,BX163,0)+IF($G$165=$G$224,BX165,0)+IF($G$167=$G$224,BX167,0)+IF($G$169=$G$224,BX169,0)+IF($G$171=$G$224,BX171,0)+IF($G$173=$G$224,BX173,0)+IF($G$175=$G$224,BX175,0)+IF($G$177=$G$224,BX177,0)+IF($G$179=$G$224,BX179,0)+IF($G$181=$G$224,BX181,0)+IF($G$183=$G$224,BX183,0)+IF($G$185=$G$224,BX185,0)+IF($G$187=$G$224,BX187,0)+IF($G$189=$G$224,BX189,0)+IF($G$191=$G$224,BX191,0)+IF($G$193=$G$224,BX193,0)</f>
        <v>0</v>
      </c>
      <c r="BY225" s="141"/>
      <c r="BZ225" s="141"/>
      <c r="CA225" s="141"/>
      <c r="CB225" s="141"/>
      <c r="CC225" s="143"/>
      <c r="CD225" s="144">
        <f>IF($G$11=$G$224,CD11,0)+IF($G$13=$G$224,CD13,0)+IF($G$15=$G$224,CD15,0)+IF($G$17=$G$224,CD17,0)+IF($G$19=$G$224,CD19,0)+IF($G$21=$G$224,CD21,0)+IF($G$23=$G$224,CD23,0)+IF($G$25=$G$224,CD25,0)+IF($G$27=$G$224,CD27,0)+IF($G$29=$G$224,CD29,0)+IF($G$31=$G$224,CD31,0)+IF($G$33=$G$224,CD33,0)+IF($G$35=$G$224,CD35,0)+IF($G$37=$G$224,CD37,0)+IF($G$39=$G$224,CD39,0)+IF($G$41=$G$224,CD41,0)+IF($G$43=$G$224,CD43,0)+IF($G$45=$G$224,CD45,0)+IF($G$47=$G$224,CD47,0)+IF($G$49=$G$224,CD49,0)+IF($G$51=$G$224,CD51,0)+IF($G$53=$G$224,CD53,0)+IF($G$55=$G$224,CD55,0)+IF($G$57=$G$224,CD57,0)+IF($G$59=$G$224,CD59,0)+IF($G$61=$G$224,CD61,0)+IF($G$63=$G$224,CD63,0)+IF($G$65=$G$224,CD65,0)+IF($G$67=$G$224,CD67,0)+IF($G$69=$G$224,CD69,0)+IF($G$71=$G$224,CD71,0)+IF($G$73=$G$224,CD73,0)+IF($G$75=$G$224,CD75,0)+IF($G$77=$G$224,CD77,0)+IF($G$79=$G$224,CD79,0)+IF($G$81=$G$224,CD81,0)+IF($G$83=$G$224,CD83,0)+IF($G$85=$G$224,CD85,0)+IF($G$87=$G$224,CD87,0)+IF($G$89=$G$224,CD89,0)+IF($G$91=$G$224,CD91,0)+IF($G$93=$G$224,CD93,0)+IF($G$95=$G$224,CD95,0)+IF($G$97=$G$224,CD97,0)+IF($G$99=$G$224,CD99,0)+IF($G$101=$G$224,CD101,0)+IF($G$103=$G$224,CD103,0)+IF($G$105=$G$224,CD105,0)+IF($G$107=$G$224,CD107,0)+IF($G$109=$G$224,CD109,0)+IF($G$111=$G$224,CD111,0)+IF($G$113=$G$224,CD113,0)+IF($G$115=$G$224,CD115,0)+IF($G$117=$G$224,CD117,0)+IF($G$119=$G$224,CD119,0)+IF($G$121=$G$224,CD121,0)+IF($G$123=$G$224,CD123,0)+IF($G$125=$G$224,CD125,0)+IF($G$127=$G$224,CD127,0)+IF($G$129=$G$224,CD129,0)+IF($G$131=$G$224,CD131,0)+IF($G$133=$G$224,CD133,0)+IF($G$135=$G$224,CD135,0)+IF($G$137=$G$224,CD137,0)+IF($G$139=$G$224,CD139,0)+IF($G$141=$G$224,CD141,0)+IF($G$143=$G$224,CD143,0)+IF($G$145=$G$224,CD145,0)+IF($G$147=$G$224,CD147,0)+IF($G$149=$G$224,CD149,0)+IF($G$151=$G$224,CD151,0)+IF($G$153=$G$224,CD153,0)+IF($G$155=$G$224,CD155,0)+IF($G$157=$G$224,CD157,0)+IF($G$159=$G$224,CD159,0)+IF($G$161=$G$224,CD161,0)+IF($G$163=$G$224,CD163,0)+IF($G$165=$G$224,CD165,0)+IF($G$167=$G$224,CD167,0)+IF($G$169=$G$224,CD169,0)+IF($G$171=$G$224,CD171,0)+IF($G$173=$G$224,CD173,0)+IF($G$175=$G$224,CD175,0)+IF($G$177=$G$224,CD177,0)+IF($G$179=$G$224,CD179,0)+IF($G$181=$G$224,CD181,0)+IF($G$183=$G$224,CD183,0)+IF($G$185=$G$224,CD185,0)+IF($G$187=$G$224,CD187,0)+IF($G$189=$G$224,CD189,0)+IF($G$191=$G$224,CD191,0)+IF($G$193=$G$224,CD193,0)</f>
        <v>0</v>
      </c>
      <c r="CE225" s="145"/>
      <c r="CF225" s="17"/>
      <c r="CG225" s="18"/>
      <c r="CH225" s="18"/>
    </row>
    <row r="226" spans="1:86" ht="15" customHeight="1" collapsed="1" thickBot="1" x14ac:dyDescent="0.35">
      <c r="A226" s="67"/>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c r="BO226" s="53"/>
      <c r="BP226" s="53"/>
      <c r="BQ226" s="53"/>
      <c r="BR226" s="53"/>
      <c r="BS226" s="53"/>
      <c r="BT226" s="53"/>
      <c r="BU226" s="53"/>
      <c r="BV226" s="53"/>
      <c r="BW226" s="53"/>
      <c r="BX226" s="53"/>
      <c r="BY226" s="53"/>
      <c r="BZ226" s="53"/>
      <c r="CA226" s="53"/>
      <c r="CB226" s="53"/>
      <c r="CC226" s="72"/>
      <c r="CD226" s="522"/>
      <c r="CE226" s="523"/>
      <c r="CF226" s="17"/>
      <c r="CG226" s="18"/>
      <c r="CH226" s="18"/>
    </row>
    <row r="227" spans="1:86" ht="99.6" customHeight="1" thickBot="1" x14ac:dyDescent="0.35">
      <c r="A227" s="67"/>
      <c r="B227" s="503" t="s">
        <v>78</v>
      </c>
      <c r="C227" s="397"/>
      <c r="D227" s="513" t="str">
        <f>"DESCRIPCIÓN ROLES: Número de Actividades Programadas "&amp;SUM(G228:G233)&amp;" ("&amp;MROUND(SUM(G228:G233)/G234*100,1)&amp;"%) - "&amp;"Número de Actividades Ejecutadas "&amp;H234&amp;" ("&amp;MROUND(SUM(H228:H233)/G234*100,1)&amp;"%)"</f>
        <v>DESCRIPCIÓN ROLES: Número de Actividades Programadas 1 (100%) - Número de Actividades Ejecutadas 1 (100%)</v>
      </c>
      <c r="E227" s="514"/>
      <c r="F227" s="515"/>
      <c r="G227" s="111"/>
      <c r="H227" s="111"/>
      <c r="I227" s="111"/>
      <c r="J227" s="260"/>
      <c r="K227" s="530" t="s">
        <v>111</v>
      </c>
      <c r="L227" s="531"/>
      <c r="M227" s="531"/>
      <c r="N227" s="531"/>
      <c r="O227" s="531"/>
      <c r="P227" s="531"/>
      <c r="Q227" s="531"/>
      <c r="R227" s="531"/>
      <c r="S227" s="531"/>
      <c r="T227" s="531"/>
      <c r="U227" s="531"/>
      <c r="V227" s="531"/>
      <c r="W227" s="531"/>
      <c r="X227" s="531"/>
      <c r="Y227" s="531"/>
      <c r="Z227" s="531"/>
      <c r="AA227" s="531"/>
      <c r="AB227" s="531"/>
      <c r="AC227" s="531"/>
      <c r="AD227" s="531"/>
      <c r="AE227" s="531"/>
      <c r="AF227" s="531"/>
      <c r="AG227" s="531"/>
      <c r="AH227" s="531"/>
      <c r="AI227" s="531"/>
      <c r="AJ227" s="531"/>
      <c r="AK227" s="531"/>
      <c r="AL227" s="531"/>
      <c r="AM227" s="531"/>
      <c r="AN227" s="531"/>
      <c r="AO227" s="531"/>
      <c r="AP227" s="531"/>
      <c r="AQ227" s="531"/>
      <c r="AR227" s="531"/>
      <c r="AS227" s="532"/>
      <c r="AT227" s="53"/>
      <c r="AU227" s="53"/>
      <c r="AV227" s="53"/>
      <c r="AW227" s="53"/>
      <c r="AX227" s="53"/>
      <c r="AY227" s="53"/>
      <c r="AZ227" s="53"/>
      <c r="BA227" s="53"/>
      <c r="BB227" s="53"/>
      <c r="BC227" s="53"/>
      <c r="BD227" s="53"/>
      <c r="BE227" s="53"/>
      <c r="BF227" s="53"/>
      <c r="BG227" s="53"/>
      <c r="BH227" s="53"/>
      <c r="BI227" s="53"/>
      <c r="BJ227" s="53"/>
      <c r="BK227" s="53"/>
      <c r="BL227" s="53"/>
      <c r="BM227" s="53"/>
      <c r="BN227" s="53"/>
      <c r="BO227" s="53"/>
      <c r="BP227" s="53"/>
      <c r="BQ227" s="53"/>
      <c r="BR227" s="53"/>
      <c r="BS227" s="53"/>
      <c r="BT227" s="53"/>
      <c r="BU227" s="53"/>
      <c r="BV227" s="53"/>
      <c r="BW227" s="53"/>
      <c r="BX227" s="53"/>
      <c r="BY227" s="53"/>
      <c r="BZ227" s="53"/>
      <c r="CA227" s="53"/>
      <c r="CB227" s="53"/>
      <c r="CC227" s="72"/>
      <c r="CD227" s="524"/>
      <c r="CE227" s="525"/>
      <c r="CF227" s="17"/>
      <c r="CG227" s="18"/>
      <c r="CH227" s="18"/>
    </row>
    <row r="228" spans="1:86" ht="29.25" customHeight="1" thickBot="1" x14ac:dyDescent="0.35">
      <c r="A228" s="67"/>
      <c r="B228" s="516" t="s">
        <v>35</v>
      </c>
      <c r="C228" s="517"/>
      <c r="D228" s="518" t="str">
        <f>"Evaluación y Seguimiento (Actividad de requerimiento legal):"&amp;" "&amp;G228&amp;" actividades programadas ("&amp;MROUND(G228/$G$234*100,1)&amp;"%) - "&amp;H228&amp;" actividades finalizadas ("&amp;H228&amp;"%)"</f>
        <v>Evaluación y Seguimiento (Actividad de requerimiento legal): 0 actividades programadas (0%) - 0 actividades finalizadas (0%)</v>
      </c>
      <c r="E228" s="477"/>
      <c r="F228" s="519"/>
      <c r="G228" s="97">
        <f>IF(B10=$B$228,H10,0)+IF(B12=$B$228,H12,0)+IF(B14=$B$228,H14,0)+IF(B16=$B$228,H16,0)+IF(B18=$B$228,H18,0)+IF(B20=$B$228,H20,0)+IF(B22=$B$228,H22,0)+IF(B24=$B$228,H24,0)+IF(B26=$B$228,H26,0)+IF(B28=$B$228,H28,0)+IF(B30=$B$228,H30,0)+IF(B32=$B$228,H32,0)+IF(B34=$B$228,H34,0)+IF(B36=$B$228,H36,0)+IF(B38=$B$228,H38,0)+IF(B40=$B$228,H40,0)+IF(B42=$B$228,H42,0)+IF(B44=$B$228,H44,0)+IF(B46=$B$228,H46,0)+IF(B48=$B$228,H48,0)+IF(B50=$B$228,H50,0)+IF(B52=$B$228,H52,0)+IF(B54=$B$228,H54,0)+IF(B56=$B$228,H56,0)+IF(B58=$B$228,H58,0)+IF(B60=$B$228,H60,0)+IF(B62=$B$228,H62,0)+IF(B64=$B$228,H64,0)+IF(B66=$B$228,H66,0)+IF(B68=$B$228,H68,0)+IF(B70=$B$228,H70,0)+IF(B72=$B$228,H72,0)+IF(B74=$B$228,H74,0)+IF(B76=$B$228,H76,0)+IF(B78=$B$228,H78,0)+IF(B80=$B$228,H80,0)+IF(B82=$B$228,H82,0)+IF(B84=$B$228,H84,0)+IF(B86=$B$228,H86,0)+IF(B88=$B$228,H88,0)+IF(B90=$B$228,H90,0)+IF(B92=$B$228,H92,0)+IF(B94=$B$228,H94,0)+IF(B96=$B$228,H96,0)+IF(B98=$B$228,H98,0)+IF(B100=$B$228,H100,0)+IF(B102=$B$228,H102,0)+IF(B104=$B$228,H104,0)+IF(B106=$B$228,H106,0)+IF(B108=$B$228,H108,0)+IF(B110=$B$228,H110,0)+IF(B112=$B$228,H112,0)+IF(B114=$B$228,H114,0)+IF(B116=$B$228,H116,0)+IF(B118=$B$228,H118,0)+IF(B120=$B$228,H120,0)+IF(B122=$B$228,H122,0)+IF(B124=$B$228,H124,0)+IF(B126=$B$228,H126,0)+IF(B128=$B$228,H128,0)+IF(B130=$B$228,H130,0)+IF(B132=$B$228,H132,0)+IF(B134=$B$228,H134,0)+IF(B136=$B$228,H136,0)+IF(B138=$B$228,H138,0)+IF(B140=$B$228,H140,0)+IF(B142=$B$228,H142,0)+IF(B144=$B$228,H144,0)+IF(B146=$B$228,H146,0)+IF(B148=$B$228,H148,0)+IF(B150=$B$228,H150,0)+IF(B152=$B$228,H152,0)+IF(B154=$B$228,H154,0)+IF(B156=$B$228,H156,0)+IF(B158=$B$228,H158,0)+IF(B160=$B$228,H160,0)+IF(B162=$B$228,H162,0)+IF(B164=$B$228,H164,0)+IF(B166=$B$228,H166,0)+IF(B168=$B$228,H168,0)+IF(B170=$B$228,H170,0)+IF(B172=$B$228,H172,0)+IF(B174=$B$228,H174,0)+IF(B176=$B$228,H176,0)+IF(B178=$B$228,H178,0)+IF(B180=$B$228,H180,0)+IF(B182=$B$228,H182,0)+IF(B184=$B$228,H184,0)+IF(B186=$B$228,H186,0)+IF(B188=$B$228,H188,0)+IF(B190=$B$228,H190,0)+IF(B192=$B$228,H192,0)</f>
        <v>0</v>
      </c>
      <c r="H228" s="99">
        <f>IF(B11=$B$228,H11,0)+IF(B13=$B$228,H13,0)+IF(B15=$B$228,H15,0)+IF(B17=$B$228,H17,0)+IF(B19=$B$228,H19,0)+IF(B21=$B$228,H21,0)+IF(B23=$B$228,H23,0)+IF(B25=$B$228,H25,0)+IF(B27=$B$228,H27,0)+IF(B29=$B$228,H29,0)+IF(B31=$B$228,H31,0)+IF(B33=$B$228,H33,0)+IF(B35=$B$228,H35,0)+IF(B37=$B$228,H37,0)+IF(B39=$B$228,H39,0)+IF(B41=$B$228,H41,0)+IF(B43=$B$228,H43,0)+IF(B45=$B$228,H45,0)+IF(B47=$B$228,H47,0)+IF(B49=$B$228,H49,0)+IF(B51=$B$228,H51,0)+IF(B53=$B$228,H53,0)+IF(B55=$B$228,H55,0)+IF(B57=$B$228,H57,0)+IF(B59=$B$228,H59,0)+IF(B61=$B$228,H61,0)+IF(B63=$B$228,H63,0)+IF(B65=$B$228,H65,0)+IF(B67=$B$228,H67,0)+IF(B69=$B$228,H69,0)+IF(B71=$B$228,H71,0)+IF(B73=$B$228,H73,0)+IF(B75=$B$228,H75,0)+IF(B77=$B$228,H77,0)+IF(B79=$B$228,H79,0)+IF(B81=$B$228,H81,0)+IF(B83=$B$228,H83,0)+IF(B85=$B$228,H85,0)+IF(B87=$B$228,H87,0)+IF(B89=$B$228,H89,0)+IF(B91=$B$228,H91,0)+IF(B93=$B$228,H93,0)+IF(B95=$B$228,H95,0)+IF(B97=$B$228,H97,0)+IF(B99=$B$228,H99,0)+IF(B101=$B$228,H101,0)+IF(B103=$B$228,H103,0)+IF(B105=$B$228,H105,0)+IF(B107=$B$228,H107,0)+IF(B109=$B$228,H109,0)+IF(B111=$B$228,H111,0)+IF(B113=$B$228,H113,0)+IF(B115=$B$228,H115,0)+IF(B117=$B$228,H117,0)+IF(B119=$B$228,H119,0)+IF(B121=$B$228,H121,0)+IF(B123=$B$228,H123,0)+IF(B125=$B$228,H125,0)+IF(B127=$B$228,H127,0)+IF(B129=$B$228,H129,0)+IF(B131=$B$228,H131,0)+IF(B133=$B$228,H133,0)+IF(B135=$B$228,H135,0)+IF(B137=$B$228,H137,0)+IF(B139=$B$228,H139,0)+IF(B141=$B$228,H141,0)+IF(B143=$B$228,H143,0)+IF(B145=$B$228,H145,0)+IF(B147=$B$228,H147,0)+IF(B149=$B$228,H149,0)+IF(B151=$B$228,H151,0)+IF(B153=$B$228,H153,0)+IF(B155=$B$228,H155,0)+IF(B157=$B$228,H157,0)+IF(B159=$B$228,H159,0)+IF(B161=$B$228,H161,0)+IF(B163=$B$228,H163,0)+IF(B165=$B$228,H165,0)+IF(B167=$B$228,H167,0)+IF(B169=$B$228,H169,0)+IF(B171=$B$228,H171,0)+IF(B173=$B$228,H173,0)+IF(B175=$B$228,H175,0)+IF(B177=$B$228,H177,0)+IF(B179=$B$228,H179,0)+IF(B181=$B$228,H181,0)+IF(B183=$B$228,H183,0)+IF(B185=$B$228,H185,0)+IF(B187=$B$228,H187,0)+IF(B189=$B$228,H189,0)+IF(B191=$B$228,H191,0)+IF(B193=$B$228,H193,0)</f>
        <v>0</v>
      </c>
      <c r="I228" s="186" t="e">
        <f t="shared" ref="I228:I234" si="119">+H228/G228</f>
        <v>#DIV/0!</v>
      </c>
      <c r="J228" s="90"/>
      <c r="K228" s="90"/>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53"/>
      <c r="BV228" s="53"/>
      <c r="BW228" s="53"/>
      <c r="BX228" s="53"/>
      <c r="BY228" s="53"/>
      <c r="BZ228" s="53"/>
      <c r="CA228" s="53"/>
      <c r="CB228" s="53"/>
      <c r="CC228" s="72"/>
      <c r="CD228" s="524"/>
      <c r="CE228" s="525"/>
      <c r="CF228" s="17"/>
      <c r="CG228" s="18"/>
      <c r="CH228" s="18"/>
    </row>
    <row r="229" spans="1:86" ht="29.25" customHeight="1" thickBot="1" x14ac:dyDescent="0.35">
      <c r="A229" s="67"/>
      <c r="B229" s="503" t="s">
        <v>32</v>
      </c>
      <c r="C229" s="398"/>
      <c r="D229" s="504" t="str">
        <f>"Evaluación y Seguimiento (Evaluación independiente de control interno):"&amp;" "&amp;G229&amp;" actividades programadas ("&amp;MROUND(G229/$G$234*100,1)&amp;"%) - "&amp;H229&amp;" actividades finalizadas ("&amp;H229&amp;"%)"</f>
        <v>Evaluación y Seguimiento (Evaluación independiente de control interno): 1 actividades programadas (100%) - 1 actividades finalizadas (1%)</v>
      </c>
      <c r="E229" s="505"/>
      <c r="F229" s="506"/>
      <c r="G229" s="97">
        <f>IF(B10=$B$229,H10,0)+IF(B12=$B$229,H12,0)+IF(B14=$B$229,H14,0)+IF(B16=$B$229,H16,0)+IF(B18=$B$229,H18,0)+IF(B20=$B$229,H20,0)+IF(B22=$B$229,H22,0)+IF(B24=$B$229,H24,0)+IF(B26=$B$229,H26,0)+IF(B28=$B$229,H28,0)+IF(B30=$B$229,H30,0)+IF(B32=$B$229,H32,0)+IF(B34=$B$229,H34,0)+IF(B36=$B$229,H36,0)+IF(B38=$B$229,H38,0)+IF(B40=$B$229,H40,0)+IF(B42=$B$229,H42,0)+IF(B44=$B$229,H44,0)+IF(B46=$B$229,H46,0)+IF(B48=$B$229,H48,0)+IF(B50=$B$229,H50,0)+IF(B52=$B$229,H52,0)+IF(B54=$B$229,H54,0)+IF(B56=$B$229,H56,0)+IF(B58=$B$229,H58,0)+IF(B60=$B$229,H60,0)+IF(B62=$B$229,H62,0)+IF(B64=$B$229,H64,0)+IF(B66=$B$229,H66,0)+IF(B68=$B$229,H68,0)+IF(B70=$B$229,H70,0)+IF(B72=$B$229,H72,0)+IF(B74=$B$229,H74,0)+IF(B76=$B$229,H76,0)+IF(B78=$B$229,H78,0)+IF(B80=$B$229,H80,0)+IF(B82=$B$229,H82,0)+IF(B84=$B$229,H84,0)+IF(B86=$B$229,H86,0)+IF(B88=$B$229,H88,0)+IF(B90=$B$229,H90,0)+IF(B92=$B$229,H92,0)+IF(B94=$B$229,H94,0)+IF(B96=$B$229,H96,0)+IF(B98=$B$229,H98,0)+IF(B100=$B$229,H100,0)+IF(B102=$B$229,H102,0)+IF(B104=$B$229,H104,0)+IF(B106=$B$229,H106,0)+IF(B108=$B$229,H108,0)+IF(B110=$B$229,H110,0)+IF(B112=$B$229,H112,0)+IF(B114=$B$229,H114,0)+IF(B116=$B$229,H116,0)+IF(B118=$B$229,H118,0)+IF(B120=$B$229,H120,0)+IF(B122=$B$229,H122,0)+IF(B124=$B$229,H124,0)+IF(B126=$B$229,H126,0)+IF(B128=$B$229,H128,0)+IF(B130=$B$229,H130,0)+IF(B132=$B$229,H132,0)+IF(B134=$B$229,H134,0)+IF(B136=$B$229,H136,0)+IF(B138=$B$229,H138,0)+IF(B140=$B$229,H140,0)+IF(B142=$B$229,H142,0)+IF(B144=$B$229,H144,0)+IF(B146=$B$229,H146,0)+IF(B148=$B$229,H148,0)+IF(B150=$B$229,H150,0)+IF(B152=$B$229,H152,0)+IF(B154=$B$229,H154,0)+IF(B156=$B$229,H156,0)+IF(B158=$B$229,H158,0)+IF(B160=$B$229,H160,0)+IF(B162=$B$229,H162,0)+IF(B164=$B$229,H164,0)+IF(B166=$B$229,H166,0)+IF(B168=$B$229,H168,0)+IF(B170=$B$229,H170,0)+IF(B172=$B$229,H172,0)+IF(B174=$B$229,H174,0)+IF(B176=$B$229,H176,0)+IF(B178=$B$229,H178,0)+IF(B180=$B$229,H180,0)+IF(B182=$B$229,H182,0)+IF(B184=$B$229,H184,0)+IF(B186=$B$229,H186,0)+IF(B188=$B$229,H188,0)+IF(B190=$B$229,H190,0)+IF(B192=$B$229,H192,0)</f>
        <v>1</v>
      </c>
      <c r="H229" s="99">
        <f>IF(B11=$B$229,H11,0)+IF(B13=$B$229,H13,0)+IF(B15=$B$229,H15,0)+IF(B17=$B$229,H17,0)+IF(B19=$B$229,H19,0)+IF(B21=$B$229,H21,0)+IF(B23=$B$229,H23,0)+IF(B25=$B$229,H25,0)+IF(B27=$B$229,H27,0)+IF(B29=$B$229,H29,0)+IF(B31=$B$229,H31,0)+IF(B33=$B$229,H33,0)+IF(B35=$B$229,H35,0)+IF(B37=$B$229,H37,0)+IF(B39=$B$229,H39,0)+IF(B41=$B$229,H41,0)+IF(B43=$B$229,H43,0)+IF(B45=$B$229,H45,0)+IF(B47=$B$229,H47,0)+IF(B49=$B$229,H49,0)+IF(B51=$B$229,H51,0)+IF(B53=$B$229,H53,0)+IF(B55=$B$229,H55,0)+IF(B57=$B$229,H57,0)+IF(B59=$B$229,H59,0)+IF(B61=$B$229,H61,0)+IF(B63=$B$229,H63,0)+IF(B65=$B$229,H65,0)+IF(B67=$B$229,H67,0)+IF(B69=$B$229,H69,0)+IF(B71=$B$229,H71,0)+IF(B73=$B$229,H73,0)+IF(B75=$B$229,H75,0)+IF(B77=$B$229,H77,0)+IF(B79=$B$229,H79,0)+IF(B81=$B$229,H81,0)+IF(B83=$B$229,H83,0)+IF(B85=$B$229,H85,0)+IF(B87=$B$229,H87,0)+IF(B89=$B$229,H89,0)+IF(B91=$B$229,H91,0)+IF(B93=$B$229,H93,0)+IF(B95=$B$229,H95,0)+IF(B97=$B$229,H97,0)+IF(B99=$B$229,H99,0)+IF(B101=$B$229,H101,0)+IF(B103=$B$229,H103,0)+IF(B105=$B$229,H105,0)+IF(B107=$B$229,H107,0)+IF(B109=$B$229,H109,0)+IF(B111=$B$229,H111,0)+IF(B113=$B$229,H113,0)+IF(B115=$B$229,H115,0)+IF(B117=$B$229,H117,0)+IF(B119=$B$229,H119,0)+IF(B121=$B$229,H121,0)+IF(B123=$B$229,H123,0)+IF(B125=$B$229,H125,0)+IF(B127=$B$229,H127,0)+IF(B129=$B$229,H129,0)+IF(B131=$B$229,H131,0)+IF(B133=$B$229,H133,0)+IF(B135=$B$229,H135,0)+IF(B137=$B$229,H137,0)+IF(B139=$B$229,H139,0)+IF(B141=$B$229,H141,0)+IF(B143=$B$229,H143,0)+IF(B145=$B$229,H145,0)+IF(B147=$B$229,H147,0)+IF(B149=$B$229,H149,0)+IF(B151=$B$229,H151,0)+IF(B153=$B$229,H153,0)+IF(B155=$B$229,H155,0)+IF(B157=$B$229,H157,0)+IF(B159=$B$229,H159,0)+IF(B161=$B$229,H161,0)+IF(B163=$B$229,H163,0)+IF(B165=$B$229,H165,0)+IF(B167=$B$229,H167,0)+IF(B169=$B$229,H169,0)+IF(B171=$B$229,H171,0)+IF(B173=$B$229,H173,0)+IF(B175=$B$229,H175,0)+IF(B177=$B$229,H177,0)+IF(B179=$B$229,H179,0)+IF(B181=$B$229,H181,0)+IF(B183=$B$229,H183,0)+IF(B185=$B$229,H185,0)+IF(B187=$B$229,H187,0)+IF(B189=$B$229,H189,0)+IF(B191=$B$229,H191,0)+IF(B193=$B$229,H193,0)</f>
        <v>1</v>
      </c>
      <c r="I229" s="186">
        <f t="shared" si="119"/>
        <v>1</v>
      </c>
      <c r="J229" s="90"/>
      <c r="K229" s="90"/>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c r="BT229" s="53"/>
      <c r="BU229" s="53"/>
      <c r="BV229" s="53"/>
      <c r="BW229" s="53"/>
      <c r="BX229" s="53"/>
      <c r="BY229" s="53"/>
      <c r="BZ229" s="53"/>
      <c r="CA229" s="53"/>
      <c r="CB229" s="53"/>
      <c r="CC229" s="72"/>
      <c r="CD229" s="524"/>
      <c r="CE229" s="525"/>
      <c r="CF229" s="17"/>
      <c r="CG229" s="18"/>
      <c r="CH229" s="18"/>
    </row>
    <row r="230" spans="1:86" ht="29.25" customHeight="1" thickBot="1" x14ac:dyDescent="0.35">
      <c r="A230" s="67"/>
      <c r="B230" s="501" t="s">
        <v>39</v>
      </c>
      <c r="C230" s="502"/>
      <c r="D230" s="504" t="str">
        <f>"Liderazgo Estratégico:"&amp;" "&amp;G230&amp;" actividades programadas ("&amp;MROUND(G230/$G$234*100,1)&amp;"%) - "&amp;H230&amp;" actividades finalizadas ("&amp;H230&amp;"%)"</f>
        <v>Liderazgo Estratégico: 0 actividades programadas (0%) - 0 actividades finalizadas (0%)</v>
      </c>
      <c r="E230" s="505"/>
      <c r="F230" s="506"/>
      <c r="G230" s="187">
        <f>IF(B10=$B$230,H10,0)+IF(B14=$B$230,H14,0)+IF(B16=$B$230,H16,0)+IF(B18=$B$230,H18,0)+IF(B20=$B$230,H20,0)+IF(B22=$B$230,H22,0)+IF(B24=$B$230,H24,0)+IF(B26=$B$230,H26,0)+IF(B28=$B$230,H28,0)+IF(B30=$B$230,H30,0)+IF(B32=$B$230,H32,0)+IF(B34=$B$230,H34,0)+IF(B36=$B$230,H36,0)+IF(B38=$B$230,H38,0)+IF(B40=$B$230,H40,0)+IF(B42=$B$230,H42,0)+IF(B44=$B$230,H44,0)+IF(B46=$B$230,H46,0)+IF(B48=$B$230,H48,0)+IF(B50=$B$230,H50,0)+IF(B52=$B$230,H52,0)+IF(B54=$B$230,H54,0)+IF(B56=$B$230,H56,0)+IF(B58=$B$230,H58,0)+IF(B60=$B$230,H60,0)+IF(B62=$B$230,H62,0)+IF(B64=$B$230,H64,0)+IF(B66=$B$230,H66,0)+IF(B68=$B$230,H68,0)+IF(B70=$B$230,H70,0)+IF(B72=$B$230,H72,0)+IF(B74=$B$230,H74,0)+IF(B76=$B$230,H76,0)+IF(B78=$B$230,H78,0)+IF(B80=$B$230,H80,0)+IF(B82=$B$230,H82,0)+IF(B84=$B$230,H84,0)+IF(B86=$B$230,H86,0)+IF(B88=$B$230,H88,0)+IF(B90=$B$230,H90,0)+IF(B92=$B$230,H92,0)+IF(B94=$B$230,H94,0)+IF(B96=$B$230,H96,0)+IF(B98=$B$230,H98,0)+IF(B100=$B$230,H100,0)+IF(B102=$B$230,H102,0)+IF(B104=$B$230,H104,0)+IF(B106=$B$230,H106,0)+IF(B108=$B$230,H108,0)+IF(B110=$B$230,H110,0)+IF(B112=$B$230,H112,0)+IF(B114=$B$230,H114,0)+IF(B116=$B$230,H116,0)+IF(B118=$B$230,H118,0)+IF(B120=$B$230,H120,0)+IF(B122=$B$230,H122,0)+IF(B124=$B$230,H124,0)+IF(B126=$B$230,H126,0)+IF(B128=$B$230,H128,0)+IF(B130=$B$230,H130,0)+IF(B132=$B$230,H132,0)+IF(B134=$B$230,H134,0)+IF(B136=$B$230,H136,0)+IF(B138=$B$230,H138,0)+IF(B142=$B$230,H142,0)+IF(B144=$B$230,H144,0)+IF(B146=$B$230,H146,0)+IF(B148=$B$230,H148,0)+IF(B154=$B$230,H154,0)+IF(B160=$B$230,H160,0)+IF(B162=$B$230,H162,0)+IF(B164=$B$230,H164,0)+IF(B168=$B$230,H168,0)+IF(B170=$B$230,H170,0)+IF(B172=$B$230,H172,0)+IF(B174=$B$230,H174,0)+IF(B176=$B$230,H176,0)+IF(B178=$B$230,H178,0)+IF(B182=$B$230,H182,0)+IF(B184=$B$230,H184,0)+IF(B186=$B$230,H186,0)+IF(B188=$B$230,H188,0)+IF(B190=$B$230,H190,0)+IF(B192=$B$230,H192,0)+I218</f>
        <v>0</v>
      </c>
      <c r="H230" s="188">
        <f>IF(B11=$B$230,H11,0)+IF(B13=$B$230,H13,0)+IF(B15=$B$230,H15,0)+IF(B17=$B$230,H17,0)+IF(B19=$B$230,H19,0)+IF(B21=$B$230,H21,0)+IF(B23=$B$230,H23,0)+IF(B25=$B$230,H25,0)+IF(B27=$B$230,H27,0)+IF(B29=$B$230,H29,0)+IF(B31=$B$230,H31,0)+IF(B33=$B$230,H33,0)+IF(B35=$B$230,H35,0)+IF(B37=$B$230,H37,0)+IF(B39=$B$230,H39,0)+IF(B41=$B$230,H41,0)+IF(B43=$B$230,H43,0)+IF(B45=$B$230,H45,0)+IF(B47=$B$230,H47,0)+IF(B49=$B$230,H49,0)+IF(B51=$B$230,H51,0)+IF(B53=$B$230,H53,0)+IF(B55=$B$230,H55,0)+IF(B57=$B$230,H57,0)+IF(B59=$B$230,H59,0)+IF(B61=$B$230,H61,0)+IF(B63=$B$230,H63,0)+IF(B65=$B$230,H65,0)+IF(B67=$B$230,H67,0)+IF(B69=$B$230,H69,0)+IF(B71=$B$230,H71,0)+IF(B73=$B$230,H73,0)+IF(B75=$B$230,H75,0)+IF(B77=$B$230,H77,0)+IF(B79=$B$230,H79,0)+IF(B81=$B$230,H81,0)+IF(B83=$B$230,H83,0)+IF(B85=$B$230,H85,0)+IF(B87=$B$230,H87,0)+IF(B89=$B$230,H89,0)+IF(B91=$B$230,H91,0)+IF(B93=$B$230,H93,0)+IF(B95=$B$230,H95,0)+IF(B97=$B$230,H97,0)+IF(B99=$B$230,H99,0)+IF(B101=$B$230,H101,0)+IF(B103=$B$230,H103,0)+IF(B105=$B$230,H105,0)+IF(B107=$B$230,H107,0)+IF(B109=$B$230,H109,0)+IF(B111=$B$230,H111,0)+IF(B113=$B$230,H113,0)+IF(B115=$B$230,H115,0)+IF(B117=$B$230,H117,0)+IF(B119=$B$230,H119,0)+IF(B121=$B$230,H121,0)+IF(B123=$B$230,H123,0)+IF(B125=$B$230,H125,0)+IF(B127=$B$230,H127,0)+IF(B129=$B$230,H129,0)+IF(B131=$B$230,H131,0)+IF(B133=$B$230,H133,0)+IF(B135=$B$230,H135,0)+IF(B137=$B$230,H137,0)+IF(B139=$B$230,H139,0)+IF(B141=$B$230,H141,0)+IF(B143=$B$230,H143,0)+IF(B145=$B$230,H145,0)+IF(B147=$B$230,H147,0)+IF(B149=$B$230,H149,0)+IF(B151=$B$230,H151,0)+IF(B153=$B$230,H153,0)+IF(B155=$B$230,H155,0)+IF(B157=$B$230,H157,0)+IF(B159=$B$230,H159,0)+IF(B161=$B$230,H161,0)+IF(B163=$B$230,H163,0)+IF(B165=$B$230,H165,0)+IF(B167=$B$230,H167,0)+IF(B169=$B$230,H169,0)+IF(B171=$B$230,H171,0)+IF(B173=$B$230,H173,0)+IF(B175=$B$230,H175,0)+IF(B177=$B$230,H177,0)+IF(B179=$B$230,H179,0)+IF(B181=$B$230,H181,0)+IF(B183=$B$230,H183,0)+IF(B185=$B$230,H185,0)+IF(B187=$B$230,H187,0)+IF(B189=$B$230,H189,0)+IF(B191=$B$230,H191,0)+IF(B193=$B$230,H193,0)+I219</f>
        <v>0</v>
      </c>
      <c r="I230" s="186" t="e">
        <f t="shared" si="119"/>
        <v>#DIV/0!</v>
      </c>
      <c r="J230" s="90"/>
      <c r="K230" s="90"/>
      <c r="L230" s="53"/>
      <c r="M230" s="53"/>
      <c r="N230" s="53"/>
      <c r="O230" s="53"/>
      <c r="P230" s="53"/>
      <c r="Q230" s="53"/>
      <c r="R230" s="53"/>
      <c r="S230" s="53"/>
      <c r="T230" s="53"/>
      <c r="U230" s="53"/>
      <c r="V230" s="53"/>
      <c r="W230" s="53"/>
      <c r="X230" s="53"/>
      <c r="Y230" s="53"/>
      <c r="Z230" s="91"/>
      <c r="AA230" s="91"/>
      <c r="AB230" s="91"/>
      <c r="AC230" s="91"/>
      <c r="AD230" s="91"/>
      <c r="AE230" s="91"/>
      <c r="AF230" s="91"/>
      <c r="AG230" s="91"/>
      <c r="AH230" s="91"/>
      <c r="AI230" s="91"/>
      <c r="AJ230" s="91"/>
      <c r="AK230" s="91"/>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c r="BO230" s="91"/>
      <c r="BP230" s="91"/>
      <c r="BQ230" s="91"/>
      <c r="BR230" s="91"/>
      <c r="BS230" s="91"/>
      <c r="BT230" s="91"/>
      <c r="BU230" s="91"/>
      <c r="BV230" s="91"/>
      <c r="BW230" s="91"/>
      <c r="BX230" s="91"/>
      <c r="BY230" s="53"/>
      <c r="BZ230" s="53"/>
      <c r="CA230" s="53"/>
      <c r="CB230" s="53"/>
      <c r="CC230" s="72"/>
      <c r="CD230" s="524"/>
      <c r="CE230" s="525"/>
      <c r="CF230" s="17"/>
      <c r="CG230" s="18"/>
      <c r="CH230" s="18"/>
    </row>
    <row r="231" spans="1:86" ht="29.25" customHeight="1" thickBot="1" x14ac:dyDescent="0.35">
      <c r="A231" s="67"/>
      <c r="B231" s="503" t="s">
        <v>37</v>
      </c>
      <c r="C231" s="398"/>
      <c r="D231" s="504" t="str">
        <f>"Enfoque hacia la Prevención:"&amp;" "&amp;G231&amp;" actividades programadas ("&amp;MROUND(G231/$G$234*100,1)&amp;"%) - "&amp;H231&amp;" actividades finalizadas ("&amp;H231&amp;"%)"</f>
        <v>Enfoque hacia la Prevención: 0 actividades programadas (0%) - 0 actividades finalizadas (0%)</v>
      </c>
      <c r="E231" s="505"/>
      <c r="F231" s="506"/>
      <c r="G231" s="97">
        <f>IF(B10=$B$231,H10,0)+IF(B12=$B$231,H12,0)+IF(B14=$B$231,H14,0)+IF(B16=$B$231,H16,0)+IF(B18=$B$231,H18,0)+IF(B20=$B$231,H20,0)+IF(B22=$B$231,H22,0)+IF(B24=$B$231,H24,0)+IF(B26=$B$231,H26,0)+IF(B28=$B$231,H28,0)+IF(B30=$B$231,H30,0)+IF(B32=$B$231,H32,0)+IF(B34=$B$231,H34,0)+IF(B36=$B$231,H36,0)+IF(B38=$B$231,H38,0)+IF(B40=$B$231,H40,0)+IF(B42=$B$231,H42,0)+IF(B44=$B$231,H44,0)+IF(B46=$B$231,H46,0)+IF(B48=$B$231,H48,0)+IF(B50=$B$231,H50,0)+IF(B52=$B$231,H52,0)+IF(B54=$B$231,H54,0)+IF(B56=$B$231,H56,0)+IF(B58=$B$231,H58,0)+IF(B60=$B$231,H60,0)+IF(B62=$B$231,H62,0)+IF(B64=$B$231,H64,0)+IF(B66=$B$231,H66,0)+IF(B68=$B$231,H68,0)+IF(B70=$B$231,H70,0)+IF(B72=$B$231,H72,0)+IF(B74=$B$231,H74,0)+IF(B76=$B$231,H76,0)+IF(B78=$B$231,H78,0)+IF(B80=$B$231,H80,0)+IF(B82=$B$231,H82,0)+IF(B84=$B$231,H84,0)+IF(B86=$B$231,H86,0)+IF(B88=$B$231,H88,0)+IF(B90=$B$231,H90,0)+IF(B92=$B$231,H92,0)+IF(B94=$B$231,H94,0)+IF(B96=$B$231,H96,0)+IF(B98=$B$231,H98,0)+IF(B100=$B$231,H100,0)+IF(B102=$B$231,H102,0)+IF(B104=$B$231,H104,0)+IF(B106=$B$231,H106,0)+IF(B108=$B$231,H108,0)+IF(B110=$B$231,H110,0)+IF(B112=$B$231,H112,0)+IF(B114=$B$231,H114,0)+IF(B116=$B$231,H116,0)+IF(B118=$B$231,H118,0)+IF(B120=$B$231,H120,0)+IF(B122=$B$231,H122,0)+IF(B124=$B$231,H124,0)+IF(B126=$B$231,H126,0)+IF(B128=$B$231,H128,0)+IF(B130=$B$231,H130,0)+IF(B132=$B$231,H132,0)+IF(B134=$B$231,H134,0)+IF(B136=$B$231,H136,0)+IF(B138=$B$231,H138,0)+IF(B140=$B$231,H140,0)+IF(B142=$B$231,H142,0)+IF(B144=$B$231,H144,0)+IF(B146=$B$231,H146,0)+IF(B148=$B$231,H148,0)+IF(B150=$B$231,H150,0)+IF(B152=$B$231,H152,0)+IF(B154=$B$231,H154,0)+IF(B156=$B$231,H156,0)+IF(B158=$B$231,H158,0)+IF(B160=$B$231,H160,0)+IF(B162=$B$231,H162,0)+IF(B164=$B$231,H164,0)+IF(B166=$B$231,H166,0)+IF(B168=$B$231,H168,0)+IF(B170=$B$231,H170,0)+IF(B172=$B$231,H172,0)+IF(B174=$B$231,H174,0)+IF(B176=$B$231,H176,0)+IF(B178=$B$231,H178,0)+IF(B180=$B$231,H180,0)+IF(B182=$B$231,H182,0)+IF(B184=$B$231,H184,0)+IF(B186=$B$231,H186,0)+IF(B188=$B$231,H188,0)+IF(B190=$B$231,H190,0)+IF(B192=$B$231,H192,0)</f>
        <v>0</v>
      </c>
      <c r="H231" s="99">
        <f>IF(B11=$B$231,H11,0)+IF(B13=$B$231,H13,0)+IF(B15=$B$231,H15,0)+IF(B17=$B$231,H17,0)+IF(B19=$B$231,H19,0)+IF(B21=$B$231,H21,0)+IF(B23=$B$231,H23,0)+IF(B25=$B$231,H25,0)+IF(B27=$B$231,H27,0)+IF(B29=$B$231,H29,0)+IF(B31=$B$231,H31,0)+IF(B33=$B$231,H33,0)+IF(B35=$B$231,H35,0)+IF(B37=$B$231,H37,0)+IF(B39=$B$231,H39,0)+IF(B41=$B$231,H41,0)+IF(B43=$B$231,H43,0)+IF(B45=$B$231,H45,0)+IF(B47=$B$231,H47,0)+IF(B49=$B$231,H49,0)+IF(B51=$B$231,H51,0)+IF(B53=$B$231,H53,0)+IF(B55=$B$231,H55,0)+IF(B57=$B$231,H57,0)+IF(B59=$B$231,H59,0)+IF(B61=$B$231,H61,0)+IF(B63=$B$231,H63,0)+IF(B65=$B$231,H65,0)+IF(B67=$B$231,H67,0)+IF(B69=$B$231,H69,0)+IF(B71=$B$231,H71,0)+IF(B73=$B$231,H73,0)+IF(B75=$B$231,H75,0)+IF(B77=$B$231,H77,0)+IF(B79=$B$231,H79,0)+IF(B81=$B$231,H81,0)+IF(B83=$B$231,H83,0)+IF(B85=$B$231,H85,0)+IF(B87=$B$231,H87,0)+IF(B89=$B$231,H89,0)+IF(B91=$B$231,H91,0)+IF(B93=$B$231,H93,0)+IF(B95=$B$231,H95,0)+IF(B97=$B$231,H97,0)+IF(B99=$B$231,H99,0)+IF(B101=$B$231,H101,0)+IF(B103=$B$231,H103,0)+IF(B105=$B$231,H105,0)+IF(B107=$B$231,H107,0)+IF(B109=$B$231,H109,0)+IF(B111=$B$231,H111,0)+IF(B113=$B$231,H113,0)+IF(B115=$B$231,H115,0)+IF(B117=$B$231,H117,0)+IF(B119=$B$231,H119,0)+IF(B121=$B$231,H121,0)+IF(B123=$B$231,H123,0)+IF(B125=$B$231,H125,0)+IF(B127=$B$231,H127,0)+IF(B129=$B$231,H129,0)+IF(B131=$B$231,H131,0)+IF(B133=$B$231,H133,0)+IF(B135=$B$231,H135,0)+IF(B137=$B$231,H137,0)+IF(B139=$B$231,H139,0)+IF(B141=$B$231,H141,0)+IF(B143=$B$231,H143,0)+IF(B145=$B$231,H145,0)+IF(B147=$B$231,H147,0)+IF(B149=$B$231,H149,0)+IF(B151=$B$231,H151,0)+IF(B153=$B$231,H153,0)+IF(B155=$B$231,H155,0)+IF(B157=$B$231,H157,0)+IF(B159=$B$231,H159,0)+IF(B161=$B$231,H161,0)+IF(B163=$B$231,H163,0)+IF(B165=$B$231,H165,0)+IF(B167=$B$231,H167,0)+IF(B169=$B$231,H169,0)+IF(B171=$B$231,H171,0)+IF(B173=$B$231,H173,0)+IF(B175=$B$231,H175,0)+IF(B177=$B$231,H177,0)+IF(B179=$B$231,H179,0)+IF(B181=$B$231,H181,0)+IF(B183=$B$231,H183,0)+IF(B185=$B$231,H185,0)+IF(B187=$B$231,H187,0)+IF(B189=$B$231,H189,0)+IF(B191=$B$231,H191,0)+IF(B193=$B$231,H193,0)</f>
        <v>0</v>
      </c>
      <c r="I231" s="186" t="e">
        <f t="shared" si="119"/>
        <v>#DIV/0!</v>
      </c>
      <c r="J231" s="90"/>
      <c r="K231" s="90"/>
      <c r="L231" s="467" t="s">
        <v>112</v>
      </c>
      <c r="M231" s="428"/>
      <c r="N231" s="428"/>
      <c r="O231" s="428"/>
      <c r="P231" s="428"/>
      <c r="Q231" s="428"/>
      <c r="R231" s="428"/>
      <c r="S231" s="428"/>
      <c r="T231" s="428"/>
      <c r="U231" s="428"/>
      <c r="V231" s="428"/>
      <c r="W231" s="428"/>
      <c r="X231" s="428"/>
      <c r="Y231" s="428"/>
      <c r="Z231" s="428"/>
      <c r="AA231" s="428"/>
      <c r="AB231" s="428"/>
      <c r="AC231" s="428"/>
      <c r="AD231" s="428"/>
      <c r="AE231" s="428"/>
      <c r="AF231" s="428"/>
      <c r="AG231" s="428"/>
      <c r="AH231" s="428"/>
      <c r="AI231" s="428"/>
      <c r="AJ231" s="428"/>
      <c r="AK231" s="428"/>
      <c r="AL231" s="53"/>
      <c r="AM231" s="53"/>
      <c r="AN231" s="53"/>
      <c r="AO231" s="53"/>
      <c r="AP231" s="53"/>
      <c r="AQ231" s="53"/>
      <c r="AR231" s="53"/>
      <c r="AS231" s="53"/>
      <c r="AT231" s="53"/>
      <c r="AU231" s="53"/>
      <c r="AV231" s="53"/>
      <c r="AW231" s="467" t="s">
        <v>113</v>
      </c>
      <c r="AX231" s="467"/>
      <c r="AY231" s="467"/>
      <c r="AZ231" s="467"/>
      <c r="BA231" s="467"/>
      <c r="BB231" s="467"/>
      <c r="BC231" s="467"/>
      <c r="BD231" s="467"/>
      <c r="BE231" s="467"/>
      <c r="BF231" s="467"/>
      <c r="BG231" s="467"/>
      <c r="BH231" s="467"/>
      <c r="BI231" s="467"/>
      <c r="BJ231" s="467"/>
      <c r="BK231" s="467"/>
      <c r="BL231" s="467"/>
      <c r="BM231" s="467"/>
      <c r="BN231" s="467"/>
      <c r="BO231" s="467"/>
      <c r="BP231" s="467"/>
      <c r="BQ231" s="467"/>
      <c r="BR231" s="467"/>
      <c r="BS231" s="467"/>
      <c r="BT231" s="467"/>
      <c r="BU231" s="467"/>
      <c r="BV231" s="467"/>
      <c r="BW231" s="467"/>
      <c r="BX231" s="467"/>
      <c r="BY231" s="53"/>
      <c r="BZ231" s="53"/>
      <c r="CA231" s="53"/>
      <c r="CB231" s="53"/>
      <c r="CC231" s="72"/>
      <c r="CD231" s="524"/>
      <c r="CE231" s="525"/>
      <c r="CF231" s="17"/>
      <c r="CG231" s="18"/>
      <c r="CH231" s="18"/>
    </row>
    <row r="232" spans="1:86" ht="29.25" customHeight="1" thickBot="1" x14ac:dyDescent="0.35">
      <c r="A232" s="67"/>
      <c r="B232" s="499" t="s">
        <v>36</v>
      </c>
      <c r="C232" s="500"/>
      <c r="D232" s="504" t="str">
        <f>"Relación con Entes Externos de Control:"&amp;" "&amp;G232&amp;" actividades programadas ("&amp;MROUND(G232/$G$234*100,1)&amp;"%) - "&amp;H232&amp;" actividades finalizadas ("&amp;H232&amp;"%)"</f>
        <v>Relación con Entes Externos de Control: 0 actividades programadas (0%) - 0 actividades finalizadas (0%)</v>
      </c>
      <c r="E232" s="505"/>
      <c r="F232" s="506"/>
      <c r="G232" s="97">
        <f>IF(B10=$B$232,H10,0)+IF(B12=$B$232,H12,0)+IF(B14=$B$232,H14,0)+IF(B16=$B$232,H16,0)+IF(B18=$B$232,H18,0)+IF(B20=$B$232,H20,0)+IF(B22=$B$232,H22,0)+IF(B24=$B$232,H24,0)+IF(B26=$B$232,H26,0)+IF(B28=$B$232,H28,0)+IF(B30=$B$232,H30,0)+IF(B32=$B$232,H32,0)+IF(B34=$B$232,H34,0)+IF(B36=$B$232,H36,0)+IF(B38=$B$232,H38,0)+IF(B40=$B$232,H40,0)+IF(B42=$B$232,H42,0)+IF(B44=$B$232,H44,0)+IF(B46=$B$232,H46,0)+IF(B48=$B$232,H48,0)+IF(B50=$B$232,H50,0)+IF(B52=$B$232,H52,0)+IF(B54=$B$232,H54,0)+IF(B56=$B$232,H56,0)+IF(B58=$B$232,H58,0)+IF(B60=$B$232,H60,0)+IF(B62=$B$232,H62,0)+IF(B64=$B$232,H64,0)+IF(B66=$B$232,H66,0)+IF(B68=$B$232,H68,0)+IF(B70=$B$232,H70,0)+IF(B72=$B$232,H72,0)+IF(B74=$B$232,H74,0)+IF(B76=$B$232,H76,0)+IF(B78=$B$232,H78,0)+IF(B80=$B$232,H80,0)+IF(B82=$B$232,H82,0)+IF(B84=$B$232,H84,0)+IF(B86=$B$232,H86,0)+IF(B88=$B$232,H88,0)+IF(B90=$B$232,H90,0)+IF(B92=$B$232,H92,0)+IF(B94=$B$232,H94,0)+IF(B96=$B$232,H96,0)+IF(B98=$B$232,H98,0)+IF(B100=$B$232,H100,0)+IF(B102=$B$232,H102,0)+IF(B104=$B$232,H104,0)+IF(B106=$B$232,H106,0)+IF(B108=$B$232,H108,0)+IF(B110=$B$232,H110,0)+IF(B112=$B$232,H112,0)+IF(B114=$B$232,H114,0)+IF(B116=$B$232,H116,0)+IF(B118=$B$232,H118,0)+IF(B120=$B$232,H120,0)+IF(B122=$B$232,H122,0)+IF(B124=$B$232,H124,0)+IF(B126=$B$232,H126,0)+IF(B128=$B$232,H128,0)+IF(B130=$B$232,H130,0)+IF(B132=$B$232,H132,0)+IF(B134=$B$232,H134,0)+IF(B136=$B$232,H136,0)+IF(B138=$B$232,H138,0)+IF(B140=$B$232,H140,0)+IF(B142=$B$232,H142,0)+IF(B144=$B$232,H144,0)+IF(B146=$B$232,H146,0)+IF(B148=$B$232,H148,0)+IF(B150=$B$232,H150,0)+IF(B152=$B$232,H152,0)+IF(B154=$B$232,H154,0)+IF(B156=$B$232,H156,0)+IF(B158=$B$232,H158,0)+IF(B160=$B$232,H160,0)+IF(B162=$B$232,H162,0)+IF(B164=$B$232,H164,0)+IF(B166=$B$232,H166,0)+IF(B168=$B$232,H168,0)+IF(B170=$B$232,H170,0)+IF(B172=$B$232,H172,0)+IF(B174=$B$232,H174,0)+IF(B176=$B$232,H176,0)+IF(B178=$B$232,H178,0)+IF(B180=$B$232,H180,0)+IF(B182=$B$232,H182,0)+IF(B184=$B$232,H184,0)+IF(B186=$B$232,H186,0)+IF(B188=$B$232,H188,0)+IF(B190=$B$232,H190,0)+IF(B192=$B$232,H192,0)</f>
        <v>0</v>
      </c>
      <c r="H232" s="99">
        <f>IF(B11=$B$232,H11,0)+IF(B13=$B$232,H13,0)+IF(B15=$B$232,H15,0)+IF(B17=$B$232,H17,0)+IF(B19=$B$232,H19,0)+IF(B21=$B$232,H21,0)+IF(B23=$B$232,H23,0)+IF(B25=$B$232,H25,0)+IF(B27=$B$232,H27,0)+IF(B29=$B$232,H29,0)+IF(B31=$B$232,H31,0)+IF(B33=$B$232,H33,0)+IF(B35=$B$232,H35,0)+IF(B37=$B$232,H37,0)+IF(B39=$B$232,H39,0)+IF(B41=$B$232,H41,0)+IF(B43=$B$232,H43,0)+IF(B45=$B$232,H45,0)+IF(B47=$B$232,H47,0)+IF(B49=$B$232,H49,0)+IF(B51=$B$232,H51,0)+IF(B53=$B$232,H53,0)+IF(B55=$B$232,H55,0)+IF(B57=$B$232,H57,0)+IF(B59=$B$232,H59,0)+IF(B61=$B$232,H61,0)+IF(B63=$B$232,H63,0)+IF(B65=$B$232,H65,0)+IF(B67=$B$232,H67,0)+IF(B69=$B$232,H69,0)+IF(B71=$B$232,H71,0)+IF(B73=$B$232,H73,0)+IF(B75=$B$232,H75,0)+IF(B77=$B$232,H77,0)+IF(B79=$B$232,H79,0)+IF(B81=$B$232,H81,0)+IF(B83=$B$232,H83,0)+IF(B85=$B$232,H85,0)+IF(B87=$B$232,H87,0)+IF(B89=$B$232,H89,0)+IF(B91=$B$232,H91,0)+IF(B93=$B$232,H93,0)+IF(B95=$B$232,H95,0)+IF(B97=$B$232,H97,0)+IF(B99=$B$232,H99,0)+IF(B101=$B$232,H101,0)+IF(B103=$B$232,H103,0)+IF(B105=$B$232,H105,0)+IF(B107=$B$232,H107,0)+IF(B109=$B$232,H109,0)+IF(B111=$B$232,H111,0)+IF(B113=$B$232,H113,0)+IF(B115=$B$232,H115,0)+IF(B117=$B$232,H117,0)+IF(B119=$B$232,H119,0)+IF(B121=$B$232,H121,0)+IF(B123=$B$232,H123,0)+IF(B125=$B$232,H125,0)+IF(B127=$B$232,H127,0)+IF(B129=$B$232,H129,0)+IF(B131=$B$232,H131,0)+IF(B133=$B$232,H133,0)+IF(B135=$B$232,H135,0)+IF(B137=$B$232,H137,0)+IF(B139=$B$232,H139,0)+IF(B141=$B$232,H141,0)+IF(B143=$B$232,H143,0)+IF(B145=$B$232,H145,0)+IF(B147=$B$232,H147,0)+IF(B149=$B$232,H149,0)+IF(B151=$B$232,H151,0)+IF(B153=$B$232,H153,0)+IF(B155=$B$232,H155,0)+IF(B157=$B$232,H157,0)+IF(B159=$B$232,H159,0)+IF(B161=$B$232,H161,0)+IF(B163=$B$232,H163,0)+IF(B165=$B$232,H165,0)+IF(B167=$B$232,H167,0)+IF(B169=$B$232,H169,0)+IF(B171=$B$232,H171,0)+IF(B173=$B$232,H173,0)+IF(B175=$B$232,H175,0)+IF(B177=$B$232,H177,0)+IF(B179=$B$232,H179,0)+IF(B181=$B$232,H181,0)+IF(B183=$B$232,H183,0)+IF(B185=$B$232,H185,0)+IF(B187=$B$232,H187,0)+IF(B189=$B$232,H189,0)+IF(B191=$B$232,H191,0)+IF(B193=$B$232,H193,0)</f>
        <v>0</v>
      </c>
      <c r="I232" s="186" t="e">
        <f t="shared" si="119"/>
        <v>#DIV/0!</v>
      </c>
      <c r="J232" s="90"/>
      <c r="K232" s="90"/>
      <c r="L232" s="507"/>
      <c r="M232" s="507"/>
      <c r="N232" s="507"/>
      <c r="O232" s="507"/>
      <c r="P232" s="507"/>
      <c r="Q232" s="507"/>
      <c r="R232" s="507"/>
      <c r="S232" s="507"/>
      <c r="T232" s="507"/>
      <c r="U232" s="507"/>
      <c r="V232" s="507"/>
      <c r="W232" s="507"/>
      <c r="X232" s="507"/>
      <c r="Y232" s="507"/>
      <c r="Z232" s="507"/>
      <c r="AA232" s="507"/>
      <c r="AB232" s="507"/>
      <c r="AC232" s="507"/>
      <c r="AD232" s="507"/>
      <c r="AE232" s="507"/>
      <c r="AF232" s="507"/>
      <c r="AG232" s="507"/>
      <c r="AH232" s="507"/>
      <c r="AI232" s="507"/>
      <c r="AJ232" s="507"/>
      <c r="AK232" s="507"/>
      <c r="AL232" s="53"/>
      <c r="AM232" s="53"/>
      <c r="AN232" s="53"/>
      <c r="AO232" s="53"/>
      <c r="AP232" s="53"/>
      <c r="AQ232" s="53"/>
      <c r="AR232" s="53"/>
      <c r="AS232" s="53"/>
      <c r="AT232" s="53"/>
      <c r="AU232" s="53"/>
      <c r="AV232" s="53"/>
      <c r="AW232" s="468"/>
      <c r="AX232" s="468"/>
      <c r="AY232" s="468"/>
      <c r="AZ232" s="468"/>
      <c r="BA232" s="468"/>
      <c r="BB232" s="468"/>
      <c r="BC232" s="468"/>
      <c r="BD232" s="468"/>
      <c r="BE232" s="468"/>
      <c r="BF232" s="468"/>
      <c r="BG232" s="468"/>
      <c r="BH232" s="468"/>
      <c r="BI232" s="468"/>
      <c r="BJ232" s="468"/>
      <c r="BK232" s="468"/>
      <c r="BL232" s="468"/>
      <c r="BM232" s="468"/>
      <c r="BN232" s="468"/>
      <c r="BO232" s="468"/>
      <c r="BP232" s="468"/>
      <c r="BQ232" s="468"/>
      <c r="BR232" s="468"/>
      <c r="BS232" s="468"/>
      <c r="BT232" s="468"/>
      <c r="BU232" s="468"/>
      <c r="BV232" s="468"/>
      <c r="BW232" s="468"/>
      <c r="BX232" s="468"/>
      <c r="BY232" s="53"/>
      <c r="BZ232" s="53"/>
      <c r="CA232" s="53"/>
      <c r="CB232" s="53"/>
      <c r="CC232" s="72"/>
      <c r="CD232" s="524"/>
      <c r="CE232" s="525"/>
      <c r="CF232" s="17"/>
      <c r="CG232" s="18"/>
      <c r="CH232" s="18"/>
    </row>
    <row r="233" spans="1:86" ht="29.25" customHeight="1" thickBot="1" x14ac:dyDescent="0.35">
      <c r="A233" s="67"/>
      <c r="B233" s="499" t="s">
        <v>38</v>
      </c>
      <c r="C233" s="500"/>
      <c r="D233" s="520" t="str">
        <f>"Evaluación de la Gestión del Riesgo:"&amp;" "&amp;G233&amp;" actividades programadas ("&amp;MROUND(G233/$G$234*100,1)&amp;"%) - "&amp;H233&amp;" actividades finalizadas ("&amp;H233&amp;"%)"</f>
        <v>Evaluación de la Gestión del Riesgo: 0 actividades programadas (0%) - 0 actividades finalizadas (0%)</v>
      </c>
      <c r="E233" s="521"/>
      <c r="F233" s="500"/>
      <c r="G233" s="97">
        <f>IF(B10=$B$233,H10,0)+IF(B12=$B$233,H12,0)+IF(B14=$B$233,H14,0)+IF(B16=$B$233,H16,0)+IF(B18=$B$233,H18,0)+IF(B20=$B$233,H20,0)+IF(B22=$B$233,H22,0)+IF(B24=$B$233,H24,0)+IF(B26=$B$233,H26,0)+IF(B28=$B$233,H28,0)+IF(B30=$B$233,H30,0)+IF(B32=$B$233,H32,0)+IF(B34=$B$233,H34,0)+IF(B36=$B$233,H36,0)+IF(B38=$B$233,H38,0)+IF(B40=$B$233,H40,0)+IF(B42=$B$233,H42,0)+IF(B44=$B$233,H44,0)+IF(B46=$B$233,H46,0)+IF(B48=$B$233,H48,0)+IF(B50=$B$233,H50,0)+IF(B52=$B$233,H52,0)+IF(B54=$B$233,H54,0)+IF(B56=$B$233,H56,0)+IF(B58=$B$233,H58,0)+IF(B60=$B$233,H60,0)+IF(B62=$B$233,H62,0)+IF(B64=$B$233,H64,0)+IF(B66=$B$233,H66,0)+IF(B68=$B$233,H68,0)+IF(B70=$B$233,H70,0)+IF(B72=$B$233,H72,0)+IF(B74=$B$233,H74,0)+IF(B76=$B$233,H76,0)+IF(B78=$B$233,H78,0)+IF(B80=$B$233,H80,0)+IF(B82=$B$233,H82,0)+IF(B84=$B$233,H84,0)+IF(B86=$B$233,H86,0)+IF(B88=$B$233,H88,0)+IF(B90=$B$233,H90,0)+IF(B92=$B$233,H92,0)+IF(B94=$B$233,H94,0)+IF(B96=$B$233,H96,0)+IF(B98=$B$233,H98,0)+IF(B100=$B$233,H100,0)+IF(B102=$B$233,H102,0)+IF(B104=$B$233,H104,0)+IF(B106=$B$233,H106,0)+IF(B108=$B$233,H108,0)+IF(B110=$B$233,H110,0)+IF(B112=$B$233,H112,0)+IF(B114=$B$233,H114,0)+IF(B116=$B$233,H116,0)+IF(B118=$B$233,H118,0)+IF(B120=$B$233,H120,0)+IF(B122=$B$233,H122,0)+IF(B124=$B$233,H124,0)+IF(B126=$B$233,H126,0)+IF(B128=$B$233,H128,0)+IF(B130=$B$233,H130,0)+IF(B132=$B$233,H132,0)+IF(B134=$B$233,H134,0)+IF(B136=$B$233,H136,0)+IF(B138=$B$233,H138,0)+IF(B140=$B$233,H140,0)+IF(B142=$B$233,H142,0)+IF(B144=$B$233,H144,0)+IF(B146=$B$233,H146,0)+IF(B148=$B$233,H148,0)+IF(B150=$B$233,H150,0)+IF(B152=$B$233,H152,0)+IF(B154=$B$233,H154,0)+IF(B156=$B$233,H156,0)+IF(B158=$B$233,H158,0)+IF(B160=$B$233,H160,0)+IF(B162=$B$233,H162,0)+IF(B164=$B$233,H164,0)+IF(B166=$B$233,H166,0)+IF(B168=$B$233,H168,0)+IF(B170=$B$233,H170,0)+IF(B172=$B$233,H172,0)+IF(B174=$B$233,H174,0)+IF(B176=$B$233,H176,0)+IF(B178=$B$233,H178,0)+IF(B180=$B$233,H180,0)+IF(B182=$B$233,H182,0)+IF(B184=$B$233,H184,0)+IF(B186=$B$233,H186,0)+IF(B188=$B$233,H188,0)+IF(B190=$B$233,H190,0)+IF(B192=$B$233,H192,0)</f>
        <v>0</v>
      </c>
      <c r="H233" s="99">
        <f>IF(B11=$B$233,H11,0)+IF(B13=$B$233,H13,0)+IF(B15=$B$233,H15,0)+IF(B17=$B$233,H17,0)+IF(B19=$B$233,H19,0)+IF(B21=$B$233,H21,0)+IF(B23=$B$233,H23,0)+IF(B25=$B$233,H25,0)+IF(B27=$B$233,H27,0)+IF(B29=$B$233,H29,0)+IF(B31=$B$233,H31,0)+IF(B33=$B$233,H33,0)+IF(B35=$B$233,H35,0)+IF(B37=$B$233,H37,0)+IF(B39=$B$233,H39,0)+IF(B41=$B$233,H41,0)+IF(B43=$B$233,H43,0)+IF(B45=$B$233,H45,0)+IF(B47=$B$233,H47,0)+IF(B49=$B$233,H49,0)+IF(B51=$B$233,H51,0)+IF(B53=$B$233,H53,0)+IF(B55=$B$233,H55,0)+IF(B57=$B$233,H57,0)+IF(B59=$B$233,H59,0)+IF(B61=$B$233,H61,0)+IF(B63=$B$233,H63,0)+IF(B65=$B$233,H65,0)+IF(B67=$B$233,H67,0)+IF(B69=$B$233,H69,0)+IF(B71=$B$233,H71,0)+IF(B73=$B$233,H73,0)+IF(B75=$B$233,H75,0)+IF(B77=$B$233,H77,0)+IF(B79=$B$233,H79,0)+IF(B81=$B$233,H81,0)+IF(B83=$B$233,H83,0)+IF(B85=$B$233,H85,0)+IF(B87=$B$233,H87,0)+IF(B89=$B$233,H89,0)+IF(B91=$B$233,H91,0)+IF(B93=$B$233,H93,0)+IF(B95=$B$233,H95,0)+IF(B97=$B$233,H97,0)+IF(B99=$B$233,H99,0)+IF(B101=$B$233,H101,0)+IF(B103=$B$233,H103,0)+IF(B105=$B$233,H105,0)+IF(B107=$B$233,H107,0)+IF(B109=$B$233,H109,0)+IF(B111=$B$233,H111,0)+IF(B113=$B$233,H113,0)+IF(B115=$B$233,H115,0)+IF(B117=$B$233,H117,0)+IF(B119=$B$233,H119,0)+IF(B121=$B$233,H121,0)+IF(B123=$B$233,H123,0)+IF(B125=$B$233,H125,0)+IF(B127=$B$233,H127,0)+IF(B129=$B$233,H129,0)+IF(B131=$B$233,H131,0)+IF(B133=$B$233,H133,0)+IF(B135=$B$233,H135,0)+IF(B137=$B$233,H137,0)+IF(B139=$B$233,H139,0)+IF(B141=$B$233,H141,0)+IF(B143=$B$233,H143,0)+IF(B145=$B$233,H145,0)+IF(B147=$B$233,H147,0)+IF(B149=$B$233,H149,0)+IF(B151=$B$233,H151,0)+IF(B153=$B$233,H153,0)+IF(B155=$B$233,H155,0)+IF(B157=$B$233,H157,0)+IF(B159=$B$233,H159,0)+IF(B161=$B$233,H161,0)+IF(B163=$B$233,H163,0)+IF(B165=$B$233,H165,0)+IF(B167=$B$233,H167,0)+IF(B169=$B$233,H169,0)+IF(B171=$B$233,H171,0)+IF(B173=$B$233,H173,0)+IF(B175=$B$233,H175,0)+IF(B177=$B$233,H177,0)+IF(B179=$B$233,H179,0)+IF(B181=$B$233,H181,0)+IF(B183=$B$233,H183,0)+IF(B185=$B$233,H185,0)+IF(B187=$B$233,H187,0)+IF(B189=$B$233,H189,0)+IF(B191=$B$233,H191,0)+IF(B193=$B$233,H193,0)</f>
        <v>0</v>
      </c>
      <c r="I233" s="186" t="e">
        <f t="shared" si="119"/>
        <v>#DIV/0!</v>
      </c>
      <c r="J233" s="90"/>
      <c r="K233" s="90"/>
      <c r="L233" s="507"/>
      <c r="M233" s="507"/>
      <c r="N233" s="507"/>
      <c r="O233" s="507"/>
      <c r="P233" s="507"/>
      <c r="Q233" s="507"/>
      <c r="R233" s="507"/>
      <c r="S233" s="507"/>
      <c r="T233" s="507"/>
      <c r="U233" s="507"/>
      <c r="V233" s="507"/>
      <c r="W233" s="507"/>
      <c r="X233" s="507"/>
      <c r="Y233" s="507"/>
      <c r="Z233" s="507"/>
      <c r="AA233" s="507"/>
      <c r="AB233" s="507"/>
      <c r="AC233" s="507"/>
      <c r="AD233" s="507"/>
      <c r="AE233" s="507"/>
      <c r="AF233" s="507"/>
      <c r="AG233" s="507"/>
      <c r="AH233" s="507"/>
      <c r="AI233" s="507"/>
      <c r="AJ233" s="507"/>
      <c r="AK233" s="507"/>
      <c r="AL233" s="53"/>
      <c r="AM233" s="53"/>
      <c r="AN233" s="53"/>
      <c r="AO233" s="53"/>
      <c r="AP233" s="53"/>
      <c r="AQ233" s="53"/>
      <c r="AR233" s="53"/>
      <c r="AS233" s="53"/>
      <c r="AT233" s="53"/>
      <c r="AU233" s="53"/>
      <c r="AV233" s="53"/>
      <c r="AW233" s="468"/>
      <c r="AX233" s="468"/>
      <c r="AY233" s="468"/>
      <c r="AZ233" s="468"/>
      <c r="BA233" s="468"/>
      <c r="BB233" s="468"/>
      <c r="BC233" s="468"/>
      <c r="BD233" s="468"/>
      <c r="BE233" s="468"/>
      <c r="BF233" s="468"/>
      <c r="BG233" s="468"/>
      <c r="BH233" s="468"/>
      <c r="BI233" s="468"/>
      <c r="BJ233" s="468"/>
      <c r="BK233" s="468"/>
      <c r="BL233" s="468"/>
      <c r="BM233" s="468"/>
      <c r="BN233" s="468"/>
      <c r="BO233" s="468"/>
      <c r="BP233" s="468"/>
      <c r="BQ233" s="468"/>
      <c r="BR233" s="468"/>
      <c r="BS233" s="468"/>
      <c r="BT233" s="468"/>
      <c r="BU233" s="468"/>
      <c r="BV233" s="468"/>
      <c r="BW233" s="468"/>
      <c r="BX233" s="468"/>
      <c r="BY233" s="53"/>
      <c r="BZ233" s="53"/>
      <c r="CA233" s="53"/>
      <c r="CB233" s="53"/>
      <c r="CC233" s="72"/>
      <c r="CD233" s="524"/>
      <c r="CE233" s="525"/>
      <c r="CF233" s="17"/>
      <c r="CG233" s="18"/>
      <c r="CH233" s="18"/>
    </row>
    <row r="234" spans="1:86" ht="17.25" thickBot="1" x14ac:dyDescent="0.35">
      <c r="A234" s="92"/>
      <c r="B234" s="189"/>
      <c r="C234" s="189"/>
      <c r="D234" s="536"/>
      <c r="E234" s="536"/>
      <c r="F234" s="536"/>
      <c r="G234" s="190">
        <f>SUBTOTAL(9,G228:G233)</f>
        <v>1</v>
      </c>
      <c r="H234" s="191">
        <f>SUBTOTAL(9,H228:H233)</f>
        <v>1</v>
      </c>
      <c r="I234" s="192">
        <f t="shared" si="119"/>
        <v>1</v>
      </c>
      <c r="J234" s="93"/>
      <c r="K234" s="93"/>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5"/>
      <c r="AM234" s="95"/>
      <c r="AN234" s="95"/>
      <c r="AO234" s="95"/>
      <c r="AP234" s="95"/>
      <c r="AQ234" s="95"/>
      <c r="AR234" s="95"/>
      <c r="AS234" s="95"/>
      <c r="AT234" s="95"/>
      <c r="AU234" s="95"/>
      <c r="AV234" s="95"/>
      <c r="AW234" s="95"/>
      <c r="AX234" s="95"/>
      <c r="AY234" s="95"/>
      <c r="AZ234" s="95"/>
      <c r="BA234" s="95"/>
      <c r="BB234" s="95"/>
      <c r="BC234" s="95"/>
      <c r="BD234" s="95"/>
      <c r="BE234" s="95"/>
      <c r="BF234" s="95"/>
      <c r="BG234" s="95"/>
      <c r="BH234" s="95"/>
      <c r="BI234" s="95"/>
      <c r="BJ234" s="95"/>
      <c r="BK234" s="95"/>
      <c r="BL234" s="95"/>
      <c r="BM234" s="95"/>
      <c r="BN234" s="95"/>
      <c r="BO234" s="95"/>
      <c r="BP234" s="95"/>
      <c r="BQ234" s="95"/>
      <c r="BR234" s="95"/>
      <c r="BS234" s="95"/>
      <c r="BT234" s="95"/>
      <c r="BU234" s="95"/>
      <c r="BV234" s="95"/>
      <c r="BW234" s="95"/>
      <c r="BX234" s="95"/>
      <c r="BY234" s="95"/>
      <c r="BZ234" s="95"/>
      <c r="CA234" s="95"/>
      <c r="CB234" s="95"/>
      <c r="CC234" s="96"/>
      <c r="CD234" s="526"/>
      <c r="CE234" s="527"/>
      <c r="CF234" s="17"/>
      <c r="CG234" s="18"/>
      <c r="CH234" s="18"/>
    </row>
    <row r="235" spans="1:86" ht="18" customHeight="1" x14ac:dyDescent="0.3">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28"/>
      <c r="CG235" s="18"/>
      <c r="CH235" s="18"/>
    </row>
  </sheetData>
  <autoFilter ref="A9:CH193" xr:uid="{00000000-0009-0000-0000-000000000000}"/>
  <mergeCells count="636">
    <mergeCell ref="CD1:CE4"/>
    <mergeCell ref="CB202:CD202"/>
    <mergeCell ref="CB203:CD203"/>
    <mergeCell ref="CB204:CD204"/>
    <mergeCell ref="CB201:CD201"/>
    <mergeCell ref="CB200:CD200"/>
    <mergeCell ref="CB199:CD199"/>
    <mergeCell ref="AV7:CC7"/>
    <mergeCell ref="AV8:BA8"/>
    <mergeCell ref="BB8:BG8"/>
    <mergeCell ref="BH8:BM8"/>
    <mergeCell ref="BN8:BS8"/>
    <mergeCell ref="BT8:BY8"/>
    <mergeCell ref="BV202:BX202"/>
    <mergeCell ref="BP200:BR200"/>
    <mergeCell ref="BP201:BR201"/>
    <mergeCell ref="BV201:BX201"/>
    <mergeCell ref="BP199:BR199"/>
    <mergeCell ref="CD5:CE5"/>
    <mergeCell ref="BZ8:CC8"/>
    <mergeCell ref="CD8:CE8"/>
    <mergeCell ref="D234:F234"/>
    <mergeCell ref="A7:B7"/>
    <mergeCell ref="C7:D7"/>
    <mergeCell ref="F7:K7"/>
    <mergeCell ref="L7:O7"/>
    <mergeCell ref="AP7:AS7"/>
    <mergeCell ref="R7:AM7"/>
    <mergeCell ref="J8:J9"/>
    <mergeCell ref="F8:F9"/>
    <mergeCell ref="E8:E9"/>
    <mergeCell ref="D8:D9"/>
    <mergeCell ref="C8:C9"/>
    <mergeCell ref="B8:B9"/>
    <mergeCell ref="A8:A9"/>
    <mergeCell ref="G8:G9"/>
    <mergeCell ref="A178:A179"/>
    <mergeCell ref="C178:C179"/>
    <mergeCell ref="D178:D179"/>
    <mergeCell ref="E178:E179"/>
    <mergeCell ref="A180:A181"/>
    <mergeCell ref="C180:C181"/>
    <mergeCell ref="D180:D181"/>
    <mergeCell ref="E180:E181"/>
    <mergeCell ref="A182:A183"/>
    <mergeCell ref="CD226:CE234"/>
    <mergeCell ref="CD194:CE194"/>
    <mergeCell ref="K227:AS227"/>
    <mergeCell ref="A184:A185"/>
    <mergeCell ref="C184:C185"/>
    <mergeCell ref="D184:D185"/>
    <mergeCell ref="E184:E185"/>
    <mergeCell ref="A192:A193"/>
    <mergeCell ref="C192:C193"/>
    <mergeCell ref="D192:D193"/>
    <mergeCell ref="E192:E193"/>
    <mergeCell ref="A186:A187"/>
    <mergeCell ref="C186:C187"/>
    <mergeCell ref="D186:D187"/>
    <mergeCell ref="E186:E187"/>
    <mergeCell ref="A188:A189"/>
    <mergeCell ref="C188:C189"/>
    <mergeCell ref="D188:D189"/>
    <mergeCell ref="E188:E189"/>
    <mergeCell ref="A190:A191"/>
    <mergeCell ref="C190:C191"/>
    <mergeCell ref="D190:D191"/>
    <mergeCell ref="E190:E191"/>
    <mergeCell ref="B231:C231"/>
    <mergeCell ref="C182:C183"/>
    <mergeCell ref="D182:D183"/>
    <mergeCell ref="E182:E183"/>
    <mergeCell ref="A172:A173"/>
    <mergeCell ref="C172:C173"/>
    <mergeCell ref="D172:D173"/>
    <mergeCell ref="E172:E173"/>
    <mergeCell ref="D174:D175"/>
    <mergeCell ref="E174:E175"/>
    <mergeCell ref="A174:A175"/>
    <mergeCell ref="C174:C175"/>
    <mergeCell ref="A176:A177"/>
    <mergeCell ref="C176:C177"/>
    <mergeCell ref="D176:D177"/>
    <mergeCell ref="E176:E177"/>
    <mergeCell ref="A166:A167"/>
    <mergeCell ref="C166:C167"/>
    <mergeCell ref="D166:D167"/>
    <mergeCell ref="E166:E167"/>
    <mergeCell ref="A168:A169"/>
    <mergeCell ref="C168:C169"/>
    <mergeCell ref="D168:D169"/>
    <mergeCell ref="E168:E169"/>
    <mergeCell ref="A170:A171"/>
    <mergeCell ref="C170:C171"/>
    <mergeCell ref="D170:D171"/>
    <mergeCell ref="E170:E171"/>
    <mergeCell ref="A160:A161"/>
    <mergeCell ref="C160:C161"/>
    <mergeCell ref="D160:D161"/>
    <mergeCell ref="E160:E161"/>
    <mergeCell ref="A162:A163"/>
    <mergeCell ref="C162:C163"/>
    <mergeCell ref="D162:D163"/>
    <mergeCell ref="E162:E163"/>
    <mergeCell ref="A164:A165"/>
    <mergeCell ref="C164:C165"/>
    <mergeCell ref="D164:D165"/>
    <mergeCell ref="E164:E165"/>
    <mergeCell ref="A154:A155"/>
    <mergeCell ref="C154:C155"/>
    <mergeCell ref="D154:D155"/>
    <mergeCell ref="E154:E155"/>
    <mergeCell ref="A156:A157"/>
    <mergeCell ref="C156:C157"/>
    <mergeCell ref="D156:D157"/>
    <mergeCell ref="E156:E157"/>
    <mergeCell ref="A158:A159"/>
    <mergeCell ref="C158:C159"/>
    <mergeCell ref="D158:D159"/>
    <mergeCell ref="E158:E159"/>
    <mergeCell ref="A148:A149"/>
    <mergeCell ref="C148:C149"/>
    <mergeCell ref="D148:D149"/>
    <mergeCell ref="E148:E149"/>
    <mergeCell ref="A150:A151"/>
    <mergeCell ref="C150:C151"/>
    <mergeCell ref="D150:D151"/>
    <mergeCell ref="E150:E151"/>
    <mergeCell ref="A152:A153"/>
    <mergeCell ref="C152:C153"/>
    <mergeCell ref="D152:D153"/>
    <mergeCell ref="E152:E153"/>
    <mergeCell ref="A142:A143"/>
    <mergeCell ref="C142:C143"/>
    <mergeCell ref="D142:D143"/>
    <mergeCell ref="E142:E143"/>
    <mergeCell ref="A144:A145"/>
    <mergeCell ref="C144:C145"/>
    <mergeCell ref="D144:D145"/>
    <mergeCell ref="E144:E145"/>
    <mergeCell ref="A146:A147"/>
    <mergeCell ref="C146:C147"/>
    <mergeCell ref="D146:D147"/>
    <mergeCell ref="E146:E147"/>
    <mergeCell ref="A136:A137"/>
    <mergeCell ref="C136:C137"/>
    <mergeCell ref="D136:D137"/>
    <mergeCell ref="E136:E137"/>
    <mergeCell ref="A138:A139"/>
    <mergeCell ref="C138:C139"/>
    <mergeCell ref="D138:D139"/>
    <mergeCell ref="E138:E139"/>
    <mergeCell ref="A140:A141"/>
    <mergeCell ref="C140:C141"/>
    <mergeCell ref="D140:D141"/>
    <mergeCell ref="E140:E141"/>
    <mergeCell ref="A130:A131"/>
    <mergeCell ref="C130:C131"/>
    <mergeCell ref="D130:D131"/>
    <mergeCell ref="E130:E131"/>
    <mergeCell ref="A132:A133"/>
    <mergeCell ref="C132:C133"/>
    <mergeCell ref="D132:D133"/>
    <mergeCell ref="E132:E133"/>
    <mergeCell ref="A134:A135"/>
    <mergeCell ref="C134:C135"/>
    <mergeCell ref="D134:D135"/>
    <mergeCell ref="E134:E135"/>
    <mergeCell ref="A124:A125"/>
    <mergeCell ref="C124:C125"/>
    <mergeCell ref="D124:D125"/>
    <mergeCell ref="E124:E125"/>
    <mergeCell ref="A126:A127"/>
    <mergeCell ref="C126:C127"/>
    <mergeCell ref="D126:D127"/>
    <mergeCell ref="E126:E127"/>
    <mergeCell ref="A128:A129"/>
    <mergeCell ref="C128:C129"/>
    <mergeCell ref="D128:D129"/>
    <mergeCell ref="E128:E129"/>
    <mergeCell ref="A118:A119"/>
    <mergeCell ref="C118:C119"/>
    <mergeCell ref="D118:D119"/>
    <mergeCell ref="E118:E119"/>
    <mergeCell ref="A120:A121"/>
    <mergeCell ref="C120:C121"/>
    <mergeCell ref="D120:D121"/>
    <mergeCell ref="E120:E121"/>
    <mergeCell ref="A122:A123"/>
    <mergeCell ref="C122:C123"/>
    <mergeCell ref="D122:D123"/>
    <mergeCell ref="E122:E123"/>
    <mergeCell ref="A112:A113"/>
    <mergeCell ref="C112:C113"/>
    <mergeCell ref="D112:D113"/>
    <mergeCell ref="E112:E113"/>
    <mergeCell ref="A114:A115"/>
    <mergeCell ref="C114:C115"/>
    <mergeCell ref="D114:D115"/>
    <mergeCell ref="E114:E115"/>
    <mergeCell ref="A116:A117"/>
    <mergeCell ref="C116:C117"/>
    <mergeCell ref="D116:D117"/>
    <mergeCell ref="E116:E117"/>
    <mergeCell ref="A106:A107"/>
    <mergeCell ref="C106:C107"/>
    <mergeCell ref="D106:D107"/>
    <mergeCell ref="E106:E107"/>
    <mergeCell ref="A108:A109"/>
    <mergeCell ref="C108:C109"/>
    <mergeCell ref="D108:D109"/>
    <mergeCell ref="E108:E109"/>
    <mergeCell ref="A110:A111"/>
    <mergeCell ref="C110:C111"/>
    <mergeCell ref="D110:D111"/>
    <mergeCell ref="E110:E111"/>
    <mergeCell ref="A100:A101"/>
    <mergeCell ref="C100:C101"/>
    <mergeCell ref="D100:D101"/>
    <mergeCell ref="E100:E101"/>
    <mergeCell ref="A102:A103"/>
    <mergeCell ref="C102:C103"/>
    <mergeCell ref="D102:D103"/>
    <mergeCell ref="E102:E103"/>
    <mergeCell ref="A104:A105"/>
    <mergeCell ref="C104:C105"/>
    <mergeCell ref="D104:D105"/>
    <mergeCell ref="E104:E105"/>
    <mergeCell ref="A94:A95"/>
    <mergeCell ref="C94:C95"/>
    <mergeCell ref="D94:D95"/>
    <mergeCell ref="E94:E95"/>
    <mergeCell ref="A96:A97"/>
    <mergeCell ref="C96:C97"/>
    <mergeCell ref="D96:D97"/>
    <mergeCell ref="E96:E97"/>
    <mergeCell ref="A98:A99"/>
    <mergeCell ref="C98:C99"/>
    <mergeCell ref="D98:D99"/>
    <mergeCell ref="E98:E99"/>
    <mergeCell ref="A88:A89"/>
    <mergeCell ref="C88:C89"/>
    <mergeCell ref="D88:D89"/>
    <mergeCell ref="E88:E89"/>
    <mergeCell ref="A90:A91"/>
    <mergeCell ref="C90:C91"/>
    <mergeCell ref="D90:D91"/>
    <mergeCell ref="E90:E91"/>
    <mergeCell ref="A92:A93"/>
    <mergeCell ref="C92:C93"/>
    <mergeCell ref="D92:D93"/>
    <mergeCell ref="E92:E93"/>
    <mergeCell ref="A82:A83"/>
    <mergeCell ref="C82:C83"/>
    <mergeCell ref="D82:D83"/>
    <mergeCell ref="E82:E83"/>
    <mergeCell ref="A84:A85"/>
    <mergeCell ref="C84:C85"/>
    <mergeCell ref="D84:D85"/>
    <mergeCell ref="E84:E85"/>
    <mergeCell ref="A86:A87"/>
    <mergeCell ref="C86:C87"/>
    <mergeCell ref="D86:D87"/>
    <mergeCell ref="E86:E87"/>
    <mergeCell ref="A76:A77"/>
    <mergeCell ref="C76:C77"/>
    <mergeCell ref="D76:D77"/>
    <mergeCell ref="E76:E77"/>
    <mergeCell ref="A78:A79"/>
    <mergeCell ref="C78:C79"/>
    <mergeCell ref="D78:D79"/>
    <mergeCell ref="E78:E79"/>
    <mergeCell ref="A80:A81"/>
    <mergeCell ref="C80:C81"/>
    <mergeCell ref="D80:D81"/>
    <mergeCell ref="E80:E81"/>
    <mergeCell ref="A70:A71"/>
    <mergeCell ref="C70:C71"/>
    <mergeCell ref="D70:D71"/>
    <mergeCell ref="E70:E71"/>
    <mergeCell ref="A72:A73"/>
    <mergeCell ref="C72:C73"/>
    <mergeCell ref="D72:D73"/>
    <mergeCell ref="E72:E73"/>
    <mergeCell ref="A74:A75"/>
    <mergeCell ref="C74:C75"/>
    <mergeCell ref="D74:D75"/>
    <mergeCell ref="E74:E75"/>
    <mergeCell ref="A64:A65"/>
    <mergeCell ref="C64:C65"/>
    <mergeCell ref="D64:D65"/>
    <mergeCell ref="E64:E65"/>
    <mergeCell ref="A66:A67"/>
    <mergeCell ref="C66:C67"/>
    <mergeCell ref="D66:D67"/>
    <mergeCell ref="E66:E67"/>
    <mergeCell ref="A68:A69"/>
    <mergeCell ref="C68:C69"/>
    <mergeCell ref="D68:D69"/>
    <mergeCell ref="E68:E69"/>
    <mergeCell ref="A58:A59"/>
    <mergeCell ref="C58:C59"/>
    <mergeCell ref="D58:D59"/>
    <mergeCell ref="E58:E59"/>
    <mergeCell ref="A60:A61"/>
    <mergeCell ref="C60:C61"/>
    <mergeCell ref="D60:D61"/>
    <mergeCell ref="E60:E61"/>
    <mergeCell ref="A62:A63"/>
    <mergeCell ref="C62:C63"/>
    <mergeCell ref="D62:D63"/>
    <mergeCell ref="E62:E63"/>
    <mergeCell ref="A52:A53"/>
    <mergeCell ref="C52:C53"/>
    <mergeCell ref="D52:D53"/>
    <mergeCell ref="E52:E53"/>
    <mergeCell ref="A54:A55"/>
    <mergeCell ref="C54:C55"/>
    <mergeCell ref="D54:D55"/>
    <mergeCell ref="E54:E55"/>
    <mergeCell ref="A56:A57"/>
    <mergeCell ref="C56:C57"/>
    <mergeCell ref="D56:D57"/>
    <mergeCell ref="E56:E57"/>
    <mergeCell ref="A46:A47"/>
    <mergeCell ref="C46:C47"/>
    <mergeCell ref="D46:D47"/>
    <mergeCell ref="E46:E47"/>
    <mergeCell ref="A48:A49"/>
    <mergeCell ref="C48:C49"/>
    <mergeCell ref="D48:D49"/>
    <mergeCell ref="E48:E49"/>
    <mergeCell ref="A50:A51"/>
    <mergeCell ref="C50:C51"/>
    <mergeCell ref="D50:D51"/>
    <mergeCell ref="E50:E51"/>
    <mergeCell ref="A40:A41"/>
    <mergeCell ref="C40:C41"/>
    <mergeCell ref="D40:D41"/>
    <mergeCell ref="E40:E41"/>
    <mergeCell ref="A42:A43"/>
    <mergeCell ref="C42:C43"/>
    <mergeCell ref="D42:D43"/>
    <mergeCell ref="E42:E43"/>
    <mergeCell ref="A44:A45"/>
    <mergeCell ref="C44:C45"/>
    <mergeCell ref="D44:D45"/>
    <mergeCell ref="E44:E45"/>
    <mergeCell ref="A34:A35"/>
    <mergeCell ref="C34:C35"/>
    <mergeCell ref="D34:D35"/>
    <mergeCell ref="E34:E35"/>
    <mergeCell ref="A36:A37"/>
    <mergeCell ref="C36:C37"/>
    <mergeCell ref="D36:D37"/>
    <mergeCell ref="E36:E37"/>
    <mergeCell ref="A38:A39"/>
    <mergeCell ref="C38:C39"/>
    <mergeCell ref="D38:D39"/>
    <mergeCell ref="E38:E39"/>
    <mergeCell ref="A28:A29"/>
    <mergeCell ref="C28:C29"/>
    <mergeCell ref="D28:D29"/>
    <mergeCell ref="E28:E29"/>
    <mergeCell ref="A30:A31"/>
    <mergeCell ref="C30:C31"/>
    <mergeCell ref="D30:D31"/>
    <mergeCell ref="E30:E31"/>
    <mergeCell ref="A32:A33"/>
    <mergeCell ref="C32:C33"/>
    <mergeCell ref="D32:D33"/>
    <mergeCell ref="E32:E33"/>
    <mergeCell ref="A24:A25"/>
    <mergeCell ref="C24:C25"/>
    <mergeCell ref="D24:D25"/>
    <mergeCell ref="E24:E25"/>
    <mergeCell ref="A26:A27"/>
    <mergeCell ref="C26:C27"/>
    <mergeCell ref="D26:D27"/>
    <mergeCell ref="E26:E27"/>
    <mergeCell ref="A20:A21"/>
    <mergeCell ref="C20:C21"/>
    <mergeCell ref="D20:D21"/>
    <mergeCell ref="E20:E21"/>
    <mergeCell ref="A22:A23"/>
    <mergeCell ref="C22:C23"/>
    <mergeCell ref="D22:D23"/>
    <mergeCell ref="E22:E23"/>
    <mergeCell ref="A12:A13"/>
    <mergeCell ref="A16:A17"/>
    <mergeCell ref="C16:C17"/>
    <mergeCell ref="D16:D17"/>
    <mergeCell ref="E16:E17"/>
    <mergeCell ref="A18:A19"/>
    <mergeCell ref="C18:C19"/>
    <mergeCell ref="D18:D19"/>
    <mergeCell ref="E18:E19"/>
    <mergeCell ref="C12:C13"/>
    <mergeCell ref="D12:D13"/>
    <mergeCell ref="E12:E13"/>
    <mergeCell ref="A14:A15"/>
    <mergeCell ref="C14:C15"/>
    <mergeCell ref="D14:D15"/>
    <mergeCell ref="E14:E15"/>
    <mergeCell ref="B232:C232"/>
    <mergeCell ref="B230:C230"/>
    <mergeCell ref="B233:C233"/>
    <mergeCell ref="B229:C229"/>
    <mergeCell ref="D229:F229"/>
    <mergeCell ref="D230:F230"/>
    <mergeCell ref="D231:F231"/>
    <mergeCell ref="L231:AK233"/>
    <mergeCell ref="B210:B225"/>
    <mergeCell ref="G210:G211"/>
    <mergeCell ref="N210:N225"/>
    <mergeCell ref="J214:J215"/>
    <mergeCell ref="C224:F225"/>
    <mergeCell ref="G224:G225"/>
    <mergeCell ref="B227:C227"/>
    <mergeCell ref="D227:F227"/>
    <mergeCell ref="B228:C228"/>
    <mergeCell ref="D228:F228"/>
    <mergeCell ref="D232:F232"/>
    <mergeCell ref="D233:F233"/>
    <mergeCell ref="C210:F211"/>
    <mergeCell ref="C212:F213"/>
    <mergeCell ref="J210:J211"/>
    <mergeCell ref="J212:J213"/>
    <mergeCell ref="C218:F219"/>
    <mergeCell ref="G218:G219"/>
    <mergeCell ref="J218:J219"/>
    <mergeCell ref="C220:F221"/>
    <mergeCell ref="G220:G221"/>
    <mergeCell ref="J220:J221"/>
    <mergeCell ref="C222:F223"/>
    <mergeCell ref="G222:G223"/>
    <mergeCell ref="J222:J223"/>
    <mergeCell ref="C216:F217"/>
    <mergeCell ref="G216:G217"/>
    <mergeCell ref="BP204:BR204"/>
    <mergeCell ref="BV204:BX204"/>
    <mergeCell ref="Z203:AB203"/>
    <mergeCell ref="Z204:AB204"/>
    <mergeCell ref="AL204:AN204"/>
    <mergeCell ref="AR204:AT204"/>
    <mergeCell ref="AX204:AZ204"/>
    <mergeCell ref="BD204:BF204"/>
    <mergeCell ref="BJ204:BL204"/>
    <mergeCell ref="AF203:AH203"/>
    <mergeCell ref="AF204:AH204"/>
    <mergeCell ref="T203:V203"/>
    <mergeCell ref="N203:P203"/>
    <mergeCell ref="N204:P204"/>
    <mergeCell ref="BP203:BR203"/>
    <mergeCell ref="BV203:BX203"/>
    <mergeCell ref="J216:J217"/>
    <mergeCell ref="N206:P206"/>
    <mergeCell ref="M199:M208"/>
    <mergeCell ref="N202:P202"/>
    <mergeCell ref="AL203:AN203"/>
    <mergeCell ref="AF199:AH199"/>
    <mergeCell ref="AF201:AH201"/>
    <mergeCell ref="BD199:BF199"/>
    <mergeCell ref="BJ199:BL199"/>
    <mergeCell ref="AR203:AT203"/>
    <mergeCell ref="AX203:AZ203"/>
    <mergeCell ref="BD200:BF200"/>
    <mergeCell ref="N201:P201"/>
    <mergeCell ref="T201:V201"/>
    <mergeCell ref="Z202:AB202"/>
    <mergeCell ref="C214:F215"/>
    <mergeCell ref="G214:G215"/>
    <mergeCell ref="G212:G213"/>
    <mergeCell ref="N195:N198"/>
    <mergeCell ref="O195:O198"/>
    <mergeCell ref="N199:P199"/>
    <mergeCell ref="Z199:AB199"/>
    <mergeCell ref="Z200:AB200"/>
    <mergeCell ref="T204:V204"/>
    <mergeCell ref="N207:P207"/>
    <mergeCell ref="N208:P208"/>
    <mergeCell ref="T199:V199"/>
    <mergeCell ref="T200:V200"/>
    <mergeCell ref="A10:A11"/>
    <mergeCell ref="C10:C11"/>
    <mergeCell ref="D10:D11"/>
    <mergeCell ref="E10:E11"/>
    <mergeCell ref="AW231:BX233"/>
    <mergeCell ref="AR200:AT200"/>
    <mergeCell ref="AR201:AT201"/>
    <mergeCell ref="I220:I225"/>
    <mergeCell ref="I210:I217"/>
    <mergeCell ref="BJ202:BL202"/>
    <mergeCell ref="BD203:BF203"/>
    <mergeCell ref="BJ203:BL203"/>
    <mergeCell ref="AL199:AN199"/>
    <mergeCell ref="AL200:AN200"/>
    <mergeCell ref="AX200:AZ200"/>
    <mergeCell ref="BJ200:BL200"/>
    <mergeCell ref="AL201:AN201"/>
    <mergeCell ref="AX201:AZ201"/>
    <mergeCell ref="BJ201:BL201"/>
    <mergeCell ref="AL202:AN202"/>
    <mergeCell ref="BP202:BR202"/>
    <mergeCell ref="BV200:BX200"/>
    <mergeCell ref="BD201:BF201"/>
    <mergeCell ref="BD202:BF202"/>
    <mergeCell ref="AP8:AU8"/>
    <mergeCell ref="A1:C2"/>
    <mergeCell ref="D1:BI1"/>
    <mergeCell ref="D2:BI2"/>
    <mergeCell ref="A3:C3"/>
    <mergeCell ref="D3:BI3"/>
    <mergeCell ref="R6:W6"/>
    <mergeCell ref="A4:CC4"/>
    <mergeCell ref="A6:B6"/>
    <mergeCell ref="R8:W8"/>
    <mergeCell ref="X8:AC8"/>
    <mergeCell ref="AD8:AI8"/>
    <mergeCell ref="AJ8:AO8"/>
    <mergeCell ref="L8:Q8"/>
    <mergeCell ref="H8:H9"/>
    <mergeCell ref="I8:I9"/>
    <mergeCell ref="F6:K6"/>
    <mergeCell ref="M6:O6"/>
    <mergeCell ref="X6:Z6"/>
    <mergeCell ref="AA6:BI6"/>
    <mergeCell ref="BJ6:CC6"/>
    <mergeCell ref="A5:CC5"/>
    <mergeCell ref="BJ1:CC2"/>
    <mergeCell ref="BJ3:CC3"/>
    <mergeCell ref="K8:K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J76:J77"/>
    <mergeCell ref="J78:J79"/>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4:J125"/>
    <mergeCell ref="J126:J127"/>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0:J161"/>
    <mergeCell ref="J162:J163"/>
    <mergeCell ref="J164:J165"/>
    <mergeCell ref="J166:J167"/>
    <mergeCell ref="J168:J169"/>
    <mergeCell ref="J188:J189"/>
    <mergeCell ref="J190:J191"/>
    <mergeCell ref="J192:J193"/>
    <mergeCell ref="T206:AA206"/>
    <mergeCell ref="T207:CA207"/>
    <mergeCell ref="J170:J171"/>
    <mergeCell ref="J172:J173"/>
    <mergeCell ref="J174:J175"/>
    <mergeCell ref="J176:J177"/>
    <mergeCell ref="J178:J179"/>
    <mergeCell ref="J180:J181"/>
    <mergeCell ref="J182:J183"/>
    <mergeCell ref="J184:J185"/>
    <mergeCell ref="J186:J187"/>
    <mergeCell ref="BV199:BX199"/>
    <mergeCell ref="AR202:AT202"/>
    <mergeCell ref="AX202:AZ202"/>
    <mergeCell ref="AF202:AH202"/>
    <mergeCell ref="T202:V202"/>
    <mergeCell ref="N200:P200"/>
    <mergeCell ref="AR199:AT199"/>
    <mergeCell ref="AX199:AZ199"/>
    <mergeCell ref="Z201:AB201"/>
    <mergeCell ref="AF200:AH200"/>
  </mergeCells>
  <dataValidations xWindow="119" yWindow="510" count="26">
    <dataValidation type="custom" allowBlank="1" showInputMessage="1" showErrorMessage="1" prompt="Periodicidad - Señalar el número de veces que la actividad debe realizarse la actividad; en algunas ocasiones se puede especificar el corte de la información y los periodos de tiempo que se realiza la actividad." sqref="E182:E193 E156 E158:E180 E10 E12 E14:E154" xr:uid="{00000000-0002-0000-0000-000000000000}">
      <formula1>AND(GTE(LEN(E10),MIN((3),(500))),LTE(LEN(E10),MAX((3),(500))))</formula1>
    </dataValidation>
    <dataValidation type="decimal" allowBlank="1" showInputMessage="1" showErrorMessage="1" promptTitle="Número de actualización" prompt="Esta Celda pretende recopilar evidencia de los ajustes que se surten en el Plan Anual de Auditorias los cuales puede efectuar directamente la Oficina de Control Interno. La decripción del registro de los cambios queda vinculados a las actas de seguimiento" sqref="L6" xr:uid="{00000000-0002-0000-0000-000001000000}">
      <formula1>1</formula1>
      <formula2>12</formula2>
    </dataValidation>
    <dataValidation type="list" allowBlank="1" showInputMessage="1" showErrorMessage="1" prompt="Seleccione el mes que corresponde al seguimiento." sqref="E6" xr:uid="{00000000-0002-0000-0000-000002000000}">
      <formula1>Fecha</formula1>
    </dataValidation>
    <dataValidation type="custom" allowBlank="1" showInputMessage="1" showErrorMessage="1" prompt="Objetivo - Introduzca de forma ejecutiva el propósito y el fin destinado en la actividad, y su contraste con la normativa o jurisprudencia." sqref="D181:D193 D10 D12 D14:D179" xr:uid="{00000000-0002-0000-0000-000003000000}">
      <formula1>AND(GTE(LEN(D10),MIN((20),(5000))),LTE(LEN(D10),MAX((20),(5000))))</formula1>
    </dataValidation>
    <dataValidation type="custom" allowBlank="1" showInputMessage="1" showErrorMessage="1" prompt="Descripción de la actividad - Se pretende recopilar los datos de la denominación de la actividad" sqref="C10 C12 C14:C193" xr:uid="{00000000-0002-0000-0000-000004000000}">
      <formula1>AND(GTE(LEN(C10),MIN((20),(2000))),LTE(LEN(C10),MAX((20),(2000))))</formula1>
    </dataValidation>
    <dataValidation type="decimal" allowBlank="1" showInputMessage="1" showErrorMessage="1" prompt="Año - Digitar el año que corresponde al Plan Anual de Auditorias" sqref="C6" xr:uid="{00000000-0002-0000-0000-000005000000}">
      <formula1>2022</formula1>
      <formula2>2032</formula2>
    </dataValidation>
    <dataValidation type="date" allowBlank="1" showInputMessage="1" showErrorMessage="1" prompt="Última fecha de actualización - Digitar la fecha que corresponde a la última actualización surtida en el Plan Anual de Auditorias, la cual correspondera al número de la misma actualización surtida." sqref="R6" xr:uid="{00000000-0002-0000-0000-000006000000}">
      <formula1>44562</formula1>
      <formula2>48579</formula2>
    </dataValidation>
    <dataValidation type="list" allowBlank="1" showInputMessage="1" showErrorMessage="1" promptTitle="Tipo de actividad por roles" prompt="Corresponde asociar la fila de la actividad con alguno de los roles de las Oficinas de Control Intenro. Las siglas puede ser consultadas en las convenciones públicadas en las celdas B223 a B233." sqref="B10:B193" xr:uid="{00000000-0002-0000-0000-000007000000}">
      <formula1>Sigla</formula1>
    </dataValidation>
    <dataValidation type="custom" allowBlank="1" showInputMessage="1" showErrorMessage="1" prompt="Responsable - Señalar el primer nombre y primer apellido de la persona a cargo de la actividad; en algunos casos que sea una actividad para todos los miembros de la OCI, se puede emplear el vocablo &quot;Todos&quot;" sqref="F10:F193" xr:uid="{00000000-0002-0000-0000-000008000000}">
      <formula1>AND(GTE(LEN(F10),MIN((3),(300))),LTE(LEN(F10),MAX((3),(300))))</formula1>
    </dataValidation>
    <dataValidation allowBlank="1" showInputMessage="1" showErrorMessage="1" promptTitle="Resultados de avance mensual" prompt="En esta sección, se registra el avance mes por mes de los productos trazadores del plan anual de auditorias frente a los compromisos previos del plan de acción." sqref="P216:P217 BX216:BX217 BL216:BL217 V216:V217 AB216:AB217 AH216:AH217 AN216:AN217 AT216:AT217 AZ216:AZ217 BF216:BF217 BR216:BR217 CD216:CD217" xr:uid="{00000000-0002-0000-0000-000009000000}"/>
    <dataValidation allowBlank="1" showInputMessage="1" showErrorMessage="1" promptTitle="Parámetros de resultados" prompt="En estas celdas se registra de forma automática el avance acumulado del plan anual de auditorias, frente a la información que se registra en la sección de planeación y ejecución de las actividades mes por mes." sqref="P210:P215 BX210:BX215 BX218:BX225 P218:P225 BL210:BL215 BL218:BL225 V210:V215 V218:V225 AB210:AB215 AB218:AB225 AH210:AH215 AH218:AH225 AN210:AN215 AN218:AN225 AT210:AT215 AT218:AT225 AZ210:AZ215 AZ218:AZ225 BF210:BF215 BF218:BF225 BR210:BR215 BR218:BR225 CD210:CD215 CD218:CD225" xr:uid="{00000000-0002-0000-0000-00000A000000}"/>
    <dataValidation allowBlank="1" showInputMessage="1" showErrorMessage="1" prompt="Registro de modificaciones: Una vez se surte la primera versión del plan, esta columna recopilara cronológicamente las modificaciones que se surtan en la revisión mensual OCI al cumplimiento del Plan para cada línea de actividad (Por hitos [dd/mm/yyyy])." sqref="J10:J193" xr:uid="{00000000-0002-0000-0000-00000B000000}"/>
    <dataValidation allowBlank="1" showInputMessage="1" showErrorMessage="1" prompt="Estado se refiere a la programación de las actividades por semana, en donde &quot;Planeado&quot; corresponde al primer momento el diseño y defición de la actividad y &quot;Ejecutado&quot; se marca las semanas empleadas." sqref="K10:K193" xr:uid="{00000000-0002-0000-0000-00000C000000}"/>
    <dataValidation allowBlank="1" showInputMessage="1" showErrorMessage="1" promptTitle="Recursos Plan Anual de Auditoría" prompt="Corresponde a la identificación de los recursos requeridos para operar el plan anual de auditorías." sqref="AA6:BI6" xr:uid="{00000000-0002-0000-0000-00000D000000}"/>
    <dataValidation allowBlank="1" showInputMessage="1" showErrorMessage="1" promptTitle="Criterios Plan Anual Auditorias" prompt="Son el marco normativo, procedimientos o requisitos usados como referencia en pla construcción del del plan aunal de auditoría." sqref="R7:AM7" xr:uid="{00000000-0002-0000-0000-00000E000000}"/>
    <dataValidation allowBlank="1" showInputMessage="1" showErrorMessage="1" promptTitle="Alcance Plan Anual de Auditoría" prompt="Define el horizonte y la delimitación en la apliación del objetivo y criterios frente a la las actividades y sus resultados." sqref="F7:K7" xr:uid="{00000000-0002-0000-0000-00000F000000}"/>
    <dataValidation allowBlank="1" showInputMessage="1" showErrorMessage="1" prompt="Si bien el formato F-C-EIN-01 permite establecer la planeación del plan anual de auditoría, el control estadistíco y registro cronologico de su estado de avance / cumplimiento, las actas mensual de seguimiento complementan el estado de ejecución del plan." sqref="BJ6:CC6" xr:uid="{00000000-0002-0000-0000-000010000000}"/>
    <dataValidation allowBlank="1" showInputMessage="1" showErrorMessage="1" promptTitle="Riesgos Plan Anual de Auditorías" prompt="Corresponde a la identificación, evaluación y gestion de eventos potenciales que pueden inducir en el desempeño o cumplimiento del plan anual de auditorías. Esta identificación podra armonizarce con la administración de riesgos del Ministerio." sqref="AV7:CC7" xr:uid="{00000000-0002-0000-0000-000011000000}"/>
    <dataValidation allowBlank="1" showInputMessage="1" showErrorMessage="1" promptTitle="Notas de contexto" prompt="Son las anotaciones que sean necesarias declarar, para referir la legalidad y existencia del mismo plan, su base inicial y su evolución en general. Se inserta la expresión &quot;NOTA 1&quot; y así consecuentemente las notas requeridas." sqref="J227:K227" xr:uid="{00000000-0002-0000-0000-000012000000}"/>
    <dataValidation allowBlank="1" showInputMessage="1" showErrorMessage="1" promptTitle="Convenciones - Roles - Resultado" prompt="En esta sección del formato se revela la información de avance y cumplimiento de gestión del plan anual de auditorías identificado por los roles de las Oficinas de Control Interno del DAFP." sqref="D227:F233" xr:uid="{00000000-0002-0000-0000-000013000000}"/>
    <dataValidation allowBlank="1" showInputMessage="1" showErrorMessage="1" prompt="Esta sección se armonizan las sublíneas del plan de acción con el plan anual de adquisiciones, permitiendo detallar el nivel de control estadístico de lo planeado frente a los ejecutado." sqref="B210:B225" xr:uid="{00000000-0002-0000-0000-000014000000}"/>
    <dataValidation allowBlank="1" showInputMessage="1" showErrorMessage="1" prompt="Esta celda se debe realimentar mensualmente con la información del número de reuniones que se registran en la hoja &quot;Comités&quot;." sqref="H197" xr:uid="{00000000-0002-0000-0000-000015000000}"/>
    <dataValidation allowBlank="1" showInputMessage="1" showErrorMessage="1" promptTitle="Reg # act. Entes Ext Control" prompt="Se consigna manualmente el número de requerimientos, visitas o atenciones especiales y requerimeintos surtidos en un mes ante los entes externos de control, datos para información estadítica." sqref="Q199:Q201 AC199:AC201 W199:W201 AI199:AI201 AO199:AO201 AU199:AU201 BA199:BA201 BG199:BG201 BM199:BM201 BS199:BS201 BY199:BY201 CE199:CE201" xr:uid="{00000000-0002-0000-0000-000016000000}"/>
    <dataValidation type="decimal" allowBlank="1" showInputMessage="1" showErrorMessage="1" prompt="N° Señala el número cardinal que corresponde al listado de actividades desplegadas en el Plan Anual de Auditorias. Se introducen el número necesario de actividades por filas. Nota: Al introduccir o eliminar filas se deben revisar el control estadístico." sqref="A10:A193" xr:uid="{00000000-0002-0000-0000-000017000000}">
      <formula1>0</formula1>
      <formula2>200</formula2>
    </dataValidation>
    <dataValidation allowBlank="1" showInputMessage="1" showErrorMessage="1" promptTitle="Obj. Plan de Acción" prompt="El consecutivo número tiene afinidad con las sublíneas del plan de acción institucional para la Oficina de Control Interno, permitiendo entrelazar las actividades para control estadístico. Cada fila solo se asiste una sola sublinea del plan de acción." sqref="G10:G193" xr:uid="{00000000-0002-0000-0000-000018000000}"/>
    <dataValidation allowBlank="1" showInputMessage="1" showErrorMessage="1" prompt="Estas celdas llevan el registro de lo planeado frente a lo ejecutado: número de productos e inf. ejecutivos, para cada segmento de actividad. Las formulas son automáticasl. La alimentación de la información se realiza en las columnas ocultas de los meses." sqref="H10:I193" xr:uid="{00000000-0002-0000-0000-000019000000}"/>
  </dataValidations>
  <printOptions horizontalCentered="1"/>
  <pageMargins left="0.15748031496062992" right="0.15748031496062992" top="0.47244094488188981" bottom="0.47244094488188981" header="0" footer="0.19685039370078741"/>
  <pageSetup scale="33" fitToHeight="0" orientation="landscape" r:id="rId1"/>
  <headerFooter>
    <oddFooter>&amp;LOficina de Control Interno&amp;RPágina &amp;P de &amp;N
&amp;D &amp;T</oddFooter>
  </headerFooter>
  <rowBreaks count="8" manualBreakCount="8">
    <brk id="33" max="80" man="1"/>
    <brk id="49" max="80" man="1"/>
    <brk id="67" max="80" man="1"/>
    <brk id="85" max="80" man="1"/>
    <brk id="109" max="80" man="1"/>
    <brk id="133" max="80" man="1"/>
    <brk id="153" max="80" man="1"/>
    <brk id="175" max="8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97"/>
  <sheetViews>
    <sheetView view="pageBreakPreview" zoomScale="110" zoomScaleNormal="140" zoomScaleSheetLayoutView="110" workbookViewId="0">
      <selection activeCell="Q3" sqref="Q3:U3"/>
    </sheetView>
  </sheetViews>
  <sheetFormatPr baseColWidth="10" defaultColWidth="14.42578125" defaultRowHeight="15" customHeight="1" outlineLevelRow="2" x14ac:dyDescent="0.25"/>
  <cols>
    <col min="1" max="9" width="5.7109375" customWidth="1"/>
    <col min="10" max="21" width="6.5703125" customWidth="1"/>
    <col min="22" max="26" width="10.85546875" customWidth="1"/>
  </cols>
  <sheetData>
    <row r="1" spans="1:26" ht="26.25" customHeight="1" x14ac:dyDescent="0.3">
      <c r="A1" s="619" t="s">
        <v>0</v>
      </c>
      <c r="B1" s="620"/>
      <c r="C1" s="620"/>
      <c r="D1" s="620"/>
      <c r="E1" s="620"/>
      <c r="F1" s="621"/>
      <c r="G1" s="625" t="s">
        <v>1</v>
      </c>
      <c r="H1" s="589"/>
      <c r="I1" s="589"/>
      <c r="J1" s="589"/>
      <c r="K1" s="589"/>
      <c r="L1" s="589"/>
      <c r="M1" s="589"/>
      <c r="N1" s="589"/>
      <c r="O1" s="589"/>
      <c r="P1" s="590"/>
      <c r="Q1" s="626"/>
      <c r="R1" s="620"/>
      <c r="S1" s="620"/>
      <c r="T1" s="620"/>
      <c r="U1" s="621"/>
      <c r="V1" s="3"/>
      <c r="W1" s="4"/>
      <c r="X1" s="4"/>
      <c r="Y1" s="4"/>
      <c r="Z1" s="4"/>
    </row>
    <row r="2" spans="1:26" ht="26.25" customHeight="1" x14ac:dyDescent="0.3">
      <c r="A2" s="622"/>
      <c r="B2" s="623"/>
      <c r="C2" s="623"/>
      <c r="D2" s="623"/>
      <c r="E2" s="623"/>
      <c r="F2" s="624"/>
      <c r="G2" s="627" t="s">
        <v>58</v>
      </c>
      <c r="H2" s="589"/>
      <c r="I2" s="589"/>
      <c r="J2" s="589"/>
      <c r="K2" s="589"/>
      <c r="L2" s="589"/>
      <c r="M2" s="589"/>
      <c r="N2" s="589"/>
      <c r="O2" s="589"/>
      <c r="P2" s="590"/>
      <c r="Q2" s="622"/>
      <c r="R2" s="623"/>
      <c r="S2" s="623"/>
      <c r="T2" s="623"/>
      <c r="U2" s="624"/>
      <c r="V2" s="3"/>
      <c r="W2" s="4"/>
      <c r="X2" s="4"/>
      <c r="Y2" s="4"/>
      <c r="Z2" s="4"/>
    </row>
    <row r="3" spans="1:26" ht="15" customHeight="1" x14ac:dyDescent="0.25">
      <c r="A3" s="628" t="s">
        <v>116</v>
      </c>
      <c r="B3" s="589"/>
      <c r="C3" s="589"/>
      <c r="D3" s="589"/>
      <c r="E3" s="589"/>
      <c r="F3" s="590"/>
      <c r="G3" s="628" t="s">
        <v>118</v>
      </c>
      <c r="H3" s="589"/>
      <c r="I3" s="589"/>
      <c r="J3" s="589"/>
      <c r="K3" s="589"/>
      <c r="L3" s="589"/>
      <c r="M3" s="589"/>
      <c r="N3" s="589"/>
      <c r="O3" s="589"/>
      <c r="P3" s="590"/>
      <c r="Q3" s="629" t="s">
        <v>59</v>
      </c>
      <c r="R3" s="589"/>
      <c r="S3" s="589"/>
      <c r="T3" s="589"/>
      <c r="U3" s="590"/>
      <c r="V3" s="4"/>
      <c r="W3" s="4"/>
      <c r="X3" s="4"/>
      <c r="Y3" s="4"/>
      <c r="Z3" s="4"/>
    </row>
    <row r="4" spans="1:26" ht="6" customHeight="1" x14ac:dyDescent="0.25">
      <c r="A4" s="630"/>
      <c r="B4" s="589"/>
      <c r="C4" s="589"/>
      <c r="D4" s="589"/>
      <c r="E4" s="589"/>
      <c r="F4" s="589"/>
      <c r="G4" s="589"/>
      <c r="H4" s="589"/>
      <c r="I4" s="589"/>
      <c r="J4" s="589"/>
      <c r="K4" s="589"/>
      <c r="L4" s="589"/>
      <c r="M4" s="589"/>
      <c r="N4" s="589"/>
      <c r="O4" s="589"/>
      <c r="P4" s="589"/>
      <c r="Q4" s="589"/>
      <c r="R4" s="589"/>
      <c r="S4" s="589"/>
      <c r="T4" s="589"/>
      <c r="U4" s="590"/>
      <c r="V4" s="4"/>
      <c r="W4" s="4"/>
      <c r="X4" s="4"/>
      <c r="Y4" s="4"/>
      <c r="Z4" s="4"/>
    </row>
    <row r="5" spans="1:26" ht="17.25" customHeight="1" x14ac:dyDescent="0.25">
      <c r="A5" s="631" t="s">
        <v>60</v>
      </c>
      <c r="B5" s="589"/>
      <c r="C5" s="589"/>
      <c r="D5" s="589"/>
      <c r="E5" s="589"/>
      <c r="F5" s="589"/>
      <c r="G5" s="589"/>
      <c r="H5" s="589"/>
      <c r="I5" s="589"/>
      <c r="J5" s="589"/>
      <c r="K5" s="589"/>
      <c r="L5" s="589"/>
      <c r="M5" s="589"/>
      <c r="N5" s="589"/>
      <c r="O5" s="589"/>
      <c r="P5" s="589"/>
      <c r="Q5" s="589"/>
      <c r="R5" s="589"/>
      <c r="S5" s="589"/>
      <c r="T5" s="589"/>
      <c r="U5" s="590"/>
      <c r="V5" s="4"/>
      <c r="W5" s="4"/>
      <c r="X5" s="4"/>
      <c r="Y5" s="4"/>
      <c r="Z5" s="4"/>
    </row>
    <row r="6" spans="1:26" ht="6" customHeight="1" x14ac:dyDescent="0.25">
      <c r="A6" s="632"/>
      <c r="B6" s="589"/>
      <c r="C6" s="589"/>
      <c r="D6" s="589"/>
      <c r="E6" s="589"/>
      <c r="F6" s="589"/>
      <c r="G6" s="589"/>
      <c r="H6" s="589"/>
      <c r="I6" s="589"/>
      <c r="J6" s="589"/>
      <c r="K6" s="589"/>
      <c r="L6" s="589"/>
      <c r="M6" s="589"/>
      <c r="N6" s="589"/>
      <c r="O6" s="589"/>
      <c r="P6" s="589"/>
      <c r="Q6" s="589"/>
      <c r="R6" s="589"/>
      <c r="S6" s="589"/>
      <c r="T6" s="589"/>
      <c r="U6" s="590"/>
      <c r="V6" s="4"/>
      <c r="W6" s="4"/>
      <c r="X6" s="4"/>
      <c r="Y6" s="4"/>
      <c r="Z6" s="4"/>
    </row>
    <row r="7" spans="1:26" ht="26.25" customHeight="1" x14ac:dyDescent="0.25">
      <c r="A7" s="631" t="s">
        <v>61</v>
      </c>
      <c r="B7" s="589"/>
      <c r="C7" s="589"/>
      <c r="D7" s="589"/>
      <c r="E7" s="589"/>
      <c r="F7" s="589"/>
      <c r="G7" s="589"/>
      <c r="H7" s="589"/>
      <c r="I7" s="589"/>
      <c r="J7" s="589"/>
      <c r="K7" s="589"/>
      <c r="L7" s="589"/>
      <c r="M7" s="589"/>
      <c r="N7" s="589"/>
      <c r="O7" s="589"/>
      <c r="P7" s="589"/>
      <c r="Q7" s="589"/>
      <c r="R7" s="589"/>
      <c r="S7" s="589"/>
      <c r="T7" s="589"/>
      <c r="U7" s="590"/>
      <c r="V7" s="4"/>
      <c r="W7" s="4"/>
      <c r="X7" s="4"/>
      <c r="Y7" s="4"/>
      <c r="Z7" s="4"/>
    </row>
    <row r="8" spans="1:26" ht="12.75" customHeight="1" x14ac:dyDescent="0.25">
      <c r="A8" s="633"/>
      <c r="B8" s="589"/>
      <c r="C8" s="589"/>
      <c r="D8" s="589"/>
      <c r="E8" s="589"/>
      <c r="F8" s="589"/>
      <c r="G8" s="589"/>
      <c r="H8" s="589"/>
      <c r="I8" s="589"/>
      <c r="J8" s="589"/>
      <c r="K8" s="589"/>
      <c r="L8" s="589"/>
      <c r="M8" s="589"/>
      <c r="N8" s="589"/>
      <c r="O8" s="589"/>
      <c r="P8" s="589"/>
      <c r="Q8" s="589"/>
      <c r="R8" s="589"/>
      <c r="S8" s="589"/>
      <c r="T8" s="589"/>
      <c r="U8" s="590"/>
      <c r="V8" s="4"/>
      <c r="W8" s="4"/>
      <c r="X8" s="4"/>
      <c r="Y8" s="4"/>
      <c r="Z8" s="4"/>
    </row>
    <row r="9" spans="1:26" ht="7.5" customHeight="1" x14ac:dyDescent="0.3">
      <c r="A9" s="612"/>
      <c r="B9" s="589"/>
      <c r="C9" s="589"/>
      <c r="D9" s="589"/>
      <c r="E9" s="589"/>
      <c r="F9" s="589"/>
      <c r="G9" s="589"/>
      <c r="H9" s="589"/>
      <c r="I9" s="589"/>
      <c r="J9" s="589"/>
      <c r="K9" s="589"/>
      <c r="L9" s="589"/>
      <c r="M9" s="589"/>
      <c r="N9" s="589"/>
      <c r="O9" s="589"/>
      <c r="P9" s="589"/>
      <c r="Q9" s="589"/>
      <c r="R9" s="589"/>
      <c r="S9" s="589"/>
      <c r="T9" s="589"/>
      <c r="U9" s="590"/>
      <c r="V9" s="4"/>
      <c r="W9" s="4"/>
      <c r="X9" s="4"/>
      <c r="Y9" s="4"/>
      <c r="Z9" s="4"/>
    </row>
    <row r="10" spans="1:26" ht="12.75" customHeight="1" x14ac:dyDescent="0.25">
      <c r="A10" s="634" t="s">
        <v>114</v>
      </c>
      <c r="B10" s="635"/>
      <c r="C10" s="635"/>
      <c r="D10" s="635"/>
      <c r="E10" s="635"/>
      <c r="F10" s="635"/>
      <c r="G10" s="635"/>
      <c r="H10" s="635"/>
      <c r="I10" s="635"/>
      <c r="J10" s="635"/>
      <c r="K10" s="635"/>
      <c r="L10" s="635"/>
      <c r="M10" s="635"/>
      <c r="N10" s="635"/>
      <c r="O10" s="635"/>
      <c r="P10" s="635"/>
      <c r="Q10" s="635"/>
      <c r="R10" s="635"/>
      <c r="S10" s="635"/>
      <c r="T10" s="635"/>
      <c r="U10" s="636"/>
      <c r="V10" s="4"/>
      <c r="W10" s="4"/>
      <c r="X10" s="4"/>
      <c r="Y10" s="4"/>
      <c r="Z10" s="4"/>
    </row>
    <row r="11" spans="1:26" ht="12.75" customHeight="1" x14ac:dyDescent="0.25">
      <c r="A11" s="634" t="s">
        <v>114</v>
      </c>
      <c r="B11" s="635"/>
      <c r="C11" s="635"/>
      <c r="D11" s="635"/>
      <c r="E11" s="635"/>
      <c r="F11" s="635"/>
      <c r="G11" s="635"/>
      <c r="H11" s="635"/>
      <c r="I11" s="635"/>
      <c r="J11" s="635"/>
      <c r="K11" s="635"/>
      <c r="L11" s="635"/>
      <c r="M11" s="635"/>
      <c r="N11" s="635"/>
      <c r="O11" s="635"/>
      <c r="P11" s="635"/>
      <c r="Q11" s="635"/>
      <c r="R11" s="635"/>
      <c r="S11" s="635"/>
      <c r="T11" s="635"/>
      <c r="U11" s="636"/>
      <c r="V11" s="4"/>
      <c r="W11" s="4"/>
      <c r="X11" s="4"/>
      <c r="Y11" s="4"/>
      <c r="Z11" s="4"/>
    </row>
    <row r="12" spans="1:26" ht="12.75" customHeight="1" x14ac:dyDescent="0.25">
      <c r="A12" s="634" t="s">
        <v>114</v>
      </c>
      <c r="B12" s="635"/>
      <c r="C12" s="635"/>
      <c r="D12" s="635"/>
      <c r="E12" s="635"/>
      <c r="F12" s="635"/>
      <c r="G12" s="635"/>
      <c r="H12" s="635"/>
      <c r="I12" s="635"/>
      <c r="J12" s="635"/>
      <c r="K12" s="635"/>
      <c r="L12" s="635"/>
      <c r="M12" s="635"/>
      <c r="N12" s="635"/>
      <c r="O12" s="635"/>
      <c r="P12" s="635"/>
      <c r="Q12" s="635"/>
      <c r="R12" s="635"/>
      <c r="S12" s="635"/>
      <c r="T12" s="635"/>
      <c r="U12" s="636"/>
      <c r="V12" s="4"/>
      <c r="W12" s="4"/>
      <c r="X12" s="4"/>
      <c r="Y12" s="4"/>
      <c r="Z12" s="4"/>
    </row>
    <row r="13" spans="1:26" ht="12.75" customHeight="1" x14ac:dyDescent="0.25">
      <c r="A13" s="634" t="s">
        <v>114</v>
      </c>
      <c r="B13" s="635"/>
      <c r="C13" s="635"/>
      <c r="D13" s="635"/>
      <c r="E13" s="635"/>
      <c r="F13" s="635"/>
      <c r="G13" s="635"/>
      <c r="H13" s="635"/>
      <c r="I13" s="635"/>
      <c r="J13" s="635"/>
      <c r="K13" s="635"/>
      <c r="L13" s="635"/>
      <c r="M13" s="635"/>
      <c r="N13" s="635"/>
      <c r="O13" s="635"/>
      <c r="P13" s="635"/>
      <c r="Q13" s="635"/>
      <c r="R13" s="635"/>
      <c r="S13" s="635"/>
      <c r="T13" s="635"/>
      <c r="U13" s="636"/>
      <c r="V13" s="4"/>
      <c r="W13" s="4"/>
      <c r="X13" s="4"/>
      <c r="Y13" s="4"/>
      <c r="Z13" s="4"/>
    </row>
    <row r="14" spans="1:26" ht="7.5" customHeight="1" x14ac:dyDescent="0.3">
      <c r="A14" s="637"/>
      <c r="B14" s="620"/>
      <c r="C14" s="620"/>
      <c r="D14" s="620"/>
      <c r="E14" s="620"/>
      <c r="F14" s="620"/>
      <c r="G14" s="620"/>
      <c r="H14" s="620"/>
      <c r="I14" s="620"/>
      <c r="J14" s="620"/>
      <c r="K14" s="620"/>
      <c r="L14" s="620"/>
      <c r="M14" s="620"/>
      <c r="N14" s="620"/>
      <c r="O14" s="620"/>
      <c r="P14" s="620"/>
      <c r="Q14" s="620"/>
      <c r="R14" s="620"/>
      <c r="S14" s="620"/>
      <c r="T14" s="620"/>
      <c r="U14" s="621"/>
      <c r="V14" s="4"/>
      <c r="W14" s="4"/>
      <c r="X14" s="4"/>
      <c r="Y14" s="4"/>
      <c r="Z14" s="4"/>
    </row>
    <row r="15" spans="1:26" ht="13.5" customHeight="1" x14ac:dyDescent="0.3">
      <c r="A15" s="597" t="s">
        <v>62</v>
      </c>
      <c r="B15" s="589"/>
      <c r="C15" s="589"/>
      <c r="D15" s="589"/>
      <c r="E15" s="589"/>
      <c r="F15" s="589"/>
      <c r="G15" s="589"/>
      <c r="H15" s="589"/>
      <c r="I15" s="589"/>
      <c r="J15" s="589"/>
      <c r="K15" s="589"/>
      <c r="L15" s="589"/>
      <c r="M15" s="589"/>
      <c r="N15" s="589"/>
      <c r="O15" s="589"/>
      <c r="P15" s="589"/>
      <c r="Q15" s="589"/>
      <c r="R15" s="589"/>
      <c r="S15" s="589"/>
      <c r="T15" s="589"/>
      <c r="U15" s="590"/>
      <c r="V15" s="4"/>
      <c r="W15" s="4"/>
      <c r="X15" s="4"/>
      <c r="Y15" s="4"/>
      <c r="Z15" s="4"/>
    </row>
    <row r="16" spans="1:26" ht="12.75" customHeight="1" x14ac:dyDescent="0.25">
      <c r="A16" s="598" t="s">
        <v>63</v>
      </c>
      <c r="B16" s="589"/>
      <c r="C16" s="589"/>
      <c r="D16" s="589"/>
      <c r="E16" s="589"/>
      <c r="F16" s="589"/>
      <c r="G16" s="589"/>
      <c r="H16" s="589"/>
      <c r="I16" s="589"/>
      <c r="J16" s="589"/>
      <c r="K16" s="589"/>
      <c r="L16" s="589"/>
      <c r="M16" s="589"/>
      <c r="N16" s="589"/>
      <c r="O16" s="589"/>
      <c r="P16" s="589"/>
      <c r="Q16" s="589"/>
      <c r="R16" s="589"/>
      <c r="S16" s="589"/>
      <c r="T16" s="589"/>
      <c r="U16" s="590"/>
      <c r="V16" s="4"/>
      <c r="W16" s="4"/>
      <c r="X16" s="4"/>
      <c r="Y16" s="4"/>
      <c r="Z16" s="4"/>
    </row>
    <row r="17" spans="1:26" ht="70.150000000000006" customHeight="1" x14ac:dyDescent="0.25">
      <c r="A17" s="385" t="s">
        <v>57</v>
      </c>
      <c r="B17" s="599" t="s">
        <v>64</v>
      </c>
      <c r="C17" s="600"/>
      <c r="D17" s="600"/>
      <c r="E17" s="600"/>
      <c r="F17" s="600"/>
      <c r="G17" s="600"/>
      <c r="H17" s="600"/>
      <c r="I17" s="601"/>
      <c r="J17" s="386" t="s">
        <v>6</v>
      </c>
      <c r="K17" s="386" t="s">
        <v>7</v>
      </c>
      <c r="L17" s="386" t="s">
        <v>8</v>
      </c>
      <c r="M17" s="386" t="s">
        <v>9</v>
      </c>
      <c r="N17" s="386" t="s">
        <v>10</v>
      </c>
      <c r="O17" s="386" t="s">
        <v>11</v>
      </c>
      <c r="P17" s="386" t="s">
        <v>12</v>
      </c>
      <c r="Q17" s="386" t="s">
        <v>13</v>
      </c>
      <c r="R17" s="386" t="s">
        <v>14</v>
      </c>
      <c r="S17" s="386" t="s">
        <v>15</v>
      </c>
      <c r="T17" s="386" t="s">
        <v>16</v>
      </c>
      <c r="U17" s="387" t="s">
        <v>4</v>
      </c>
      <c r="V17" s="4"/>
      <c r="W17" s="4"/>
      <c r="X17" s="4"/>
      <c r="Y17" s="4"/>
      <c r="Z17" s="4"/>
    </row>
    <row r="18" spans="1:26" ht="16.5" x14ac:dyDescent="0.3">
      <c r="A18" s="5">
        <v>1</v>
      </c>
      <c r="B18" s="602"/>
      <c r="C18" s="603"/>
      <c r="D18" s="603"/>
      <c r="E18" s="603"/>
      <c r="F18" s="603"/>
      <c r="G18" s="603"/>
      <c r="H18" s="603"/>
      <c r="I18" s="604"/>
      <c r="J18" s="6"/>
      <c r="K18" s="6"/>
      <c r="L18" s="6"/>
      <c r="M18" s="6"/>
      <c r="N18" s="6"/>
      <c r="O18" s="6"/>
      <c r="P18" s="6"/>
      <c r="Q18" s="6"/>
      <c r="R18" s="6"/>
      <c r="S18" s="6"/>
      <c r="T18" s="6"/>
      <c r="U18" s="7"/>
      <c r="V18" s="3"/>
      <c r="W18" s="3"/>
      <c r="X18" s="3"/>
      <c r="Y18" s="3"/>
      <c r="Z18" s="3"/>
    </row>
    <row r="19" spans="1:26" ht="16.5" x14ac:dyDescent="0.3">
      <c r="A19" s="2">
        <v>2</v>
      </c>
      <c r="B19" s="605"/>
      <c r="C19" s="582"/>
      <c r="D19" s="582"/>
      <c r="E19" s="582"/>
      <c r="F19" s="582"/>
      <c r="G19" s="582"/>
      <c r="H19" s="582"/>
      <c r="I19" s="584"/>
      <c r="J19" s="8"/>
      <c r="K19" s="8"/>
      <c r="L19" s="8"/>
      <c r="M19" s="8"/>
      <c r="N19" s="8"/>
      <c r="O19" s="8"/>
      <c r="P19" s="8"/>
      <c r="Q19" s="8"/>
      <c r="R19" s="8"/>
      <c r="S19" s="8"/>
      <c r="T19" s="8"/>
      <c r="U19" s="9"/>
      <c r="V19" s="3"/>
      <c r="W19" s="3"/>
      <c r="X19" s="3"/>
      <c r="Y19" s="3"/>
      <c r="Z19" s="3"/>
    </row>
    <row r="20" spans="1:26" ht="16.5" x14ac:dyDescent="0.3">
      <c r="A20" s="2">
        <v>3</v>
      </c>
      <c r="B20" s="605"/>
      <c r="C20" s="582"/>
      <c r="D20" s="582"/>
      <c r="E20" s="582"/>
      <c r="F20" s="582"/>
      <c r="G20" s="582"/>
      <c r="H20" s="582"/>
      <c r="I20" s="584"/>
      <c r="J20" s="8"/>
      <c r="K20" s="8"/>
      <c r="L20" s="8"/>
      <c r="M20" s="8"/>
      <c r="N20" s="8"/>
      <c r="O20" s="8"/>
      <c r="P20" s="8"/>
      <c r="Q20" s="8"/>
      <c r="R20" s="8"/>
      <c r="S20" s="8"/>
      <c r="T20" s="8"/>
      <c r="U20" s="9"/>
      <c r="V20" s="3"/>
      <c r="W20" s="3"/>
      <c r="X20" s="3"/>
      <c r="Y20" s="3"/>
      <c r="Z20" s="3"/>
    </row>
    <row r="21" spans="1:26" ht="16.5" x14ac:dyDescent="0.3">
      <c r="A21" s="2">
        <v>4</v>
      </c>
      <c r="B21" s="605"/>
      <c r="C21" s="582"/>
      <c r="D21" s="582"/>
      <c r="E21" s="582"/>
      <c r="F21" s="582"/>
      <c r="G21" s="582"/>
      <c r="H21" s="582"/>
      <c r="I21" s="584"/>
      <c r="J21" s="8"/>
      <c r="K21" s="8"/>
      <c r="L21" s="8"/>
      <c r="M21" s="8"/>
      <c r="N21" s="8"/>
      <c r="O21" s="8"/>
      <c r="P21" s="8"/>
      <c r="Q21" s="8"/>
      <c r="R21" s="8"/>
      <c r="S21" s="8"/>
      <c r="T21" s="8"/>
      <c r="U21" s="9"/>
      <c r="V21" s="3"/>
      <c r="W21" s="3"/>
      <c r="X21" s="3"/>
      <c r="Y21" s="3"/>
      <c r="Z21" s="3"/>
    </row>
    <row r="22" spans="1:26" ht="16.5" x14ac:dyDescent="0.3">
      <c r="A22" s="2">
        <v>5</v>
      </c>
      <c r="B22" s="606"/>
      <c r="C22" s="586"/>
      <c r="D22" s="586"/>
      <c r="E22" s="586"/>
      <c r="F22" s="586"/>
      <c r="G22" s="586"/>
      <c r="H22" s="586"/>
      <c r="I22" s="607"/>
      <c r="J22" s="8"/>
      <c r="K22" s="8"/>
      <c r="L22" s="8"/>
      <c r="M22" s="8"/>
      <c r="N22" s="8"/>
      <c r="O22" s="8"/>
      <c r="P22" s="8"/>
      <c r="Q22" s="8"/>
      <c r="R22" s="8"/>
      <c r="S22" s="8"/>
      <c r="T22" s="8"/>
      <c r="U22" s="9"/>
      <c r="V22" s="3"/>
      <c r="W22" s="3"/>
      <c r="X22" s="3"/>
      <c r="Y22" s="3"/>
      <c r="Z22" s="3"/>
    </row>
    <row r="23" spans="1:26" ht="16.5" x14ac:dyDescent="0.3">
      <c r="A23" s="2">
        <v>6</v>
      </c>
      <c r="B23" s="605"/>
      <c r="C23" s="582"/>
      <c r="D23" s="582"/>
      <c r="E23" s="582"/>
      <c r="F23" s="582"/>
      <c r="G23" s="582"/>
      <c r="H23" s="582"/>
      <c r="I23" s="584"/>
      <c r="J23" s="8"/>
      <c r="K23" s="8"/>
      <c r="L23" s="8"/>
      <c r="M23" s="8"/>
      <c r="N23" s="10"/>
      <c r="O23" s="8"/>
      <c r="P23" s="8"/>
      <c r="Q23" s="8"/>
      <c r="R23" s="8"/>
      <c r="S23" s="8"/>
      <c r="T23" s="8"/>
      <c r="U23" s="9"/>
      <c r="V23" s="3"/>
      <c r="W23" s="3"/>
      <c r="X23" s="3"/>
      <c r="Y23" s="3"/>
      <c r="Z23" s="3"/>
    </row>
    <row r="24" spans="1:26" ht="16.5" x14ac:dyDescent="0.3">
      <c r="A24" s="2">
        <v>7</v>
      </c>
      <c r="B24" s="605"/>
      <c r="C24" s="582"/>
      <c r="D24" s="582"/>
      <c r="E24" s="582"/>
      <c r="F24" s="582"/>
      <c r="G24" s="582"/>
      <c r="H24" s="582"/>
      <c r="I24" s="584"/>
      <c r="J24" s="8"/>
      <c r="K24" s="8"/>
      <c r="L24" s="8"/>
      <c r="M24" s="8"/>
      <c r="N24" s="8"/>
      <c r="O24" s="8"/>
      <c r="P24" s="8"/>
      <c r="Q24" s="8"/>
      <c r="R24" s="8"/>
      <c r="S24" s="8"/>
      <c r="T24" s="8"/>
      <c r="U24" s="9"/>
      <c r="V24" s="3"/>
      <c r="W24" s="3"/>
      <c r="X24" s="3"/>
      <c r="Y24" s="3"/>
      <c r="Z24" s="3"/>
    </row>
    <row r="25" spans="1:26" ht="16.5" x14ac:dyDescent="0.3">
      <c r="A25" s="2">
        <v>8</v>
      </c>
      <c r="B25" s="605"/>
      <c r="C25" s="582"/>
      <c r="D25" s="582"/>
      <c r="E25" s="582"/>
      <c r="F25" s="582"/>
      <c r="G25" s="582"/>
      <c r="H25" s="582"/>
      <c r="I25" s="584"/>
      <c r="J25" s="8"/>
      <c r="K25" s="8"/>
      <c r="L25" s="8"/>
      <c r="M25" s="8"/>
      <c r="N25" s="8"/>
      <c r="O25" s="8"/>
      <c r="P25" s="8"/>
      <c r="Q25" s="8"/>
      <c r="R25" s="8"/>
      <c r="S25" s="8"/>
      <c r="T25" s="8"/>
      <c r="U25" s="9"/>
      <c r="V25" s="3"/>
      <c r="W25" s="3"/>
      <c r="X25" s="3"/>
      <c r="Y25" s="3"/>
      <c r="Z25" s="3"/>
    </row>
    <row r="26" spans="1:26" ht="16.5" x14ac:dyDescent="0.3">
      <c r="A26" s="2">
        <v>9</v>
      </c>
      <c r="B26" s="605"/>
      <c r="C26" s="582"/>
      <c r="D26" s="582"/>
      <c r="E26" s="582"/>
      <c r="F26" s="582"/>
      <c r="G26" s="582"/>
      <c r="H26" s="582"/>
      <c r="I26" s="584"/>
      <c r="J26" s="8"/>
      <c r="K26" s="8"/>
      <c r="L26" s="8"/>
      <c r="M26" s="8"/>
      <c r="N26" s="8"/>
      <c r="O26" s="8"/>
      <c r="P26" s="8"/>
      <c r="Q26" s="8"/>
      <c r="R26" s="8"/>
      <c r="S26" s="8"/>
      <c r="T26" s="8"/>
      <c r="U26" s="9"/>
      <c r="V26" s="3"/>
      <c r="W26" s="3"/>
      <c r="X26" s="3"/>
      <c r="Y26" s="3"/>
      <c r="Z26" s="3"/>
    </row>
    <row r="27" spans="1:26" ht="16.5" x14ac:dyDescent="0.3">
      <c r="A27" s="2">
        <v>10</v>
      </c>
      <c r="B27" s="605"/>
      <c r="C27" s="582"/>
      <c r="D27" s="582"/>
      <c r="E27" s="582"/>
      <c r="F27" s="582"/>
      <c r="G27" s="582"/>
      <c r="H27" s="582"/>
      <c r="I27" s="584"/>
      <c r="J27" s="8"/>
      <c r="K27" s="8"/>
      <c r="L27" s="11"/>
      <c r="M27" s="8"/>
      <c r="N27" s="8"/>
      <c r="O27" s="8"/>
      <c r="P27" s="8"/>
      <c r="Q27" s="8"/>
      <c r="R27" s="8"/>
      <c r="S27" s="8"/>
      <c r="T27" s="8"/>
      <c r="U27" s="9"/>
      <c r="V27" s="3"/>
      <c r="W27" s="3"/>
      <c r="X27" s="3"/>
      <c r="Y27" s="3"/>
      <c r="Z27" s="3"/>
    </row>
    <row r="28" spans="1:26" ht="16.5" x14ac:dyDescent="0.3">
      <c r="A28" s="2">
        <v>11</v>
      </c>
      <c r="B28" s="608"/>
      <c r="C28" s="609"/>
      <c r="D28" s="609"/>
      <c r="E28" s="609"/>
      <c r="F28" s="609"/>
      <c r="G28" s="609"/>
      <c r="H28" s="609"/>
      <c r="I28" s="610"/>
      <c r="J28" s="8"/>
      <c r="K28" s="8"/>
      <c r="L28" s="8"/>
      <c r="M28" s="8"/>
      <c r="N28" s="8"/>
      <c r="O28" s="8"/>
      <c r="P28" s="8"/>
      <c r="Q28" s="8"/>
      <c r="R28" s="8"/>
      <c r="S28" s="8"/>
      <c r="T28" s="8"/>
      <c r="U28" s="9"/>
      <c r="V28" s="3"/>
      <c r="W28" s="3"/>
      <c r="X28" s="3"/>
      <c r="Y28" s="3"/>
      <c r="Z28" s="3"/>
    </row>
    <row r="29" spans="1:26" ht="12.75" customHeight="1" x14ac:dyDescent="0.25">
      <c r="A29" s="611" t="s">
        <v>105</v>
      </c>
      <c r="B29" s="589"/>
      <c r="C29" s="589"/>
      <c r="D29" s="589"/>
      <c r="E29" s="589"/>
      <c r="F29" s="589"/>
      <c r="G29" s="589"/>
      <c r="H29" s="589"/>
      <c r="I29" s="589"/>
      <c r="J29" s="589"/>
      <c r="K29" s="589"/>
      <c r="L29" s="589"/>
      <c r="M29" s="589"/>
      <c r="N29" s="589"/>
      <c r="O29" s="589"/>
      <c r="P29" s="589"/>
      <c r="Q29" s="589"/>
      <c r="R29" s="589"/>
      <c r="S29" s="589"/>
      <c r="T29" s="589"/>
      <c r="U29" s="590"/>
      <c r="V29" s="4"/>
      <c r="W29" s="4"/>
      <c r="X29" s="4"/>
      <c r="Y29" s="4"/>
      <c r="Z29" s="4"/>
    </row>
    <row r="30" spans="1:26" ht="12.75" customHeight="1" x14ac:dyDescent="0.3">
      <c r="A30" s="612"/>
      <c r="B30" s="589"/>
      <c r="C30" s="589"/>
      <c r="D30" s="589"/>
      <c r="E30" s="589"/>
      <c r="F30" s="589"/>
      <c r="G30" s="589"/>
      <c r="H30" s="589"/>
      <c r="I30" s="589"/>
      <c r="J30" s="589"/>
      <c r="K30" s="589"/>
      <c r="L30" s="589"/>
      <c r="M30" s="589"/>
      <c r="N30" s="589"/>
      <c r="O30" s="589"/>
      <c r="P30" s="589"/>
      <c r="Q30" s="589"/>
      <c r="R30" s="589"/>
      <c r="S30" s="589"/>
      <c r="T30" s="589"/>
      <c r="U30" s="590"/>
      <c r="V30" s="4"/>
      <c r="W30" s="4"/>
      <c r="X30" s="4"/>
      <c r="Y30" s="4"/>
      <c r="Z30" s="4"/>
    </row>
    <row r="31" spans="1:26" ht="12.75" customHeight="1" outlineLevel="1" thickBot="1" x14ac:dyDescent="0.3">
      <c r="A31" s="613" t="s">
        <v>65</v>
      </c>
      <c r="B31" s="614"/>
      <c r="C31" s="614"/>
      <c r="D31" s="614"/>
      <c r="E31" s="614"/>
      <c r="F31" s="614"/>
      <c r="G31" s="614"/>
      <c r="H31" s="614"/>
      <c r="I31" s="614"/>
      <c r="J31" s="614"/>
      <c r="K31" s="614"/>
      <c r="L31" s="614"/>
      <c r="M31" s="614"/>
      <c r="N31" s="614"/>
      <c r="O31" s="614"/>
      <c r="P31" s="614"/>
      <c r="Q31" s="614"/>
      <c r="R31" s="614"/>
      <c r="S31" s="614"/>
      <c r="T31" s="614"/>
      <c r="U31" s="615"/>
      <c r="V31" s="4"/>
      <c r="W31" s="4"/>
      <c r="X31" s="4"/>
      <c r="Y31" s="4"/>
      <c r="Z31" s="4"/>
    </row>
    <row r="32" spans="1:26" ht="12.75" hidden="1" customHeight="1" outlineLevel="2" thickBot="1" x14ac:dyDescent="0.3">
      <c r="A32" s="588" t="str">
        <f>+CONCATENATE("Registro de reuniones mes de enero de ",  'Plan Auditorias CI'!$C$6)</f>
        <v>Registro de reuniones mes de enero de 2024</v>
      </c>
      <c r="B32" s="589"/>
      <c r="C32" s="589"/>
      <c r="D32" s="589"/>
      <c r="E32" s="589"/>
      <c r="F32" s="589"/>
      <c r="G32" s="589"/>
      <c r="H32" s="589"/>
      <c r="I32" s="589"/>
      <c r="J32" s="589"/>
      <c r="K32" s="589"/>
      <c r="L32" s="589"/>
      <c r="M32" s="589"/>
      <c r="N32" s="589"/>
      <c r="O32" s="589"/>
      <c r="P32" s="589"/>
      <c r="Q32" s="589"/>
      <c r="R32" s="589"/>
      <c r="S32" s="589"/>
      <c r="T32" s="589"/>
      <c r="U32" s="590"/>
      <c r="V32" s="4"/>
      <c r="W32" s="4"/>
      <c r="X32" s="4"/>
      <c r="Y32" s="4"/>
      <c r="Z32" s="4"/>
    </row>
    <row r="33" spans="1:26" ht="12.75" hidden="1" customHeight="1" outlineLevel="2" x14ac:dyDescent="0.25">
      <c r="A33" s="12" t="s">
        <v>57</v>
      </c>
      <c r="B33" s="616" t="s">
        <v>66</v>
      </c>
      <c r="C33" s="610"/>
      <c r="D33" s="616" t="s">
        <v>67</v>
      </c>
      <c r="E33" s="609"/>
      <c r="F33" s="609"/>
      <c r="G33" s="609"/>
      <c r="H33" s="609"/>
      <c r="I33" s="609"/>
      <c r="J33" s="609"/>
      <c r="K33" s="609"/>
      <c r="L33" s="609"/>
      <c r="M33" s="609"/>
      <c r="N33" s="609"/>
      <c r="O33" s="609"/>
      <c r="P33" s="610"/>
      <c r="Q33" s="617" t="s">
        <v>68</v>
      </c>
      <c r="R33" s="609"/>
      <c r="S33" s="609"/>
      <c r="T33" s="609"/>
      <c r="U33" s="618"/>
      <c r="V33" s="4"/>
      <c r="W33" s="4"/>
      <c r="X33" s="4"/>
      <c r="Y33" s="4"/>
      <c r="Z33" s="4"/>
    </row>
    <row r="34" spans="1:26" ht="12.75" hidden="1" customHeight="1" outlineLevel="2" x14ac:dyDescent="0.25">
      <c r="A34" s="13">
        <v>1</v>
      </c>
      <c r="B34" s="593"/>
      <c r="C34" s="584"/>
      <c r="D34" s="581"/>
      <c r="E34" s="582"/>
      <c r="F34" s="582"/>
      <c r="G34" s="582"/>
      <c r="H34" s="582"/>
      <c r="I34" s="582"/>
      <c r="J34" s="582"/>
      <c r="K34" s="582"/>
      <c r="L34" s="582"/>
      <c r="M34" s="582"/>
      <c r="N34" s="582"/>
      <c r="O34" s="582"/>
      <c r="P34" s="584"/>
      <c r="Q34" s="581"/>
      <c r="R34" s="582"/>
      <c r="S34" s="582"/>
      <c r="T34" s="582"/>
      <c r="U34" s="583"/>
      <c r="V34" s="4"/>
      <c r="W34" s="4"/>
      <c r="X34" s="4"/>
      <c r="Y34" s="4"/>
      <c r="Z34" s="4"/>
    </row>
    <row r="35" spans="1:26" ht="12.75" hidden="1" customHeight="1" outlineLevel="2" x14ac:dyDescent="0.25">
      <c r="A35" s="13">
        <v>2</v>
      </c>
      <c r="B35" s="593"/>
      <c r="C35" s="584"/>
      <c r="D35" s="581"/>
      <c r="E35" s="582"/>
      <c r="F35" s="582"/>
      <c r="G35" s="582"/>
      <c r="H35" s="582"/>
      <c r="I35" s="582"/>
      <c r="J35" s="582"/>
      <c r="K35" s="582"/>
      <c r="L35" s="582"/>
      <c r="M35" s="582"/>
      <c r="N35" s="582"/>
      <c r="O35" s="582"/>
      <c r="P35" s="584"/>
      <c r="Q35" s="581"/>
      <c r="R35" s="582"/>
      <c r="S35" s="582"/>
      <c r="T35" s="582"/>
      <c r="U35" s="583"/>
      <c r="V35" s="4"/>
      <c r="W35" s="4"/>
      <c r="X35" s="4"/>
      <c r="Y35" s="4"/>
      <c r="Z35" s="4"/>
    </row>
    <row r="36" spans="1:26" ht="12.75" hidden="1" customHeight="1" outlineLevel="2" x14ac:dyDescent="0.25">
      <c r="A36" s="13">
        <v>3</v>
      </c>
      <c r="B36" s="593"/>
      <c r="C36" s="584"/>
      <c r="D36" s="581"/>
      <c r="E36" s="582"/>
      <c r="F36" s="582"/>
      <c r="G36" s="582"/>
      <c r="H36" s="582"/>
      <c r="I36" s="582"/>
      <c r="J36" s="582"/>
      <c r="K36" s="582"/>
      <c r="L36" s="582"/>
      <c r="M36" s="582"/>
      <c r="N36" s="582"/>
      <c r="O36" s="582"/>
      <c r="P36" s="584"/>
      <c r="Q36" s="581"/>
      <c r="R36" s="582"/>
      <c r="S36" s="582"/>
      <c r="T36" s="582"/>
      <c r="U36" s="583"/>
      <c r="V36" s="4"/>
      <c r="W36" s="4"/>
      <c r="X36" s="4"/>
      <c r="Y36" s="4"/>
      <c r="Z36" s="4"/>
    </row>
    <row r="37" spans="1:26" ht="12.75" hidden="1" customHeight="1" outlineLevel="2" x14ac:dyDescent="0.25">
      <c r="A37" s="13">
        <v>4</v>
      </c>
      <c r="B37" s="593"/>
      <c r="C37" s="584"/>
      <c r="D37" s="581"/>
      <c r="E37" s="582"/>
      <c r="F37" s="582"/>
      <c r="G37" s="582"/>
      <c r="H37" s="582"/>
      <c r="I37" s="582"/>
      <c r="J37" s="582"/>
      <c r="K37" s="582"/>
      <c r="L37" s="582"/>
      <c r="M37" s="582"/>
      <c r="N37" s="582"/>
      <c r="O37" s="582"/>
      <c r="P37" s="584"/>
      <c r="Q37" s="581"/>
      <c r="R37" s="582"/>
      <c r="S37" s="582"/>
      <c r="T37" s="582"/>
      <c r="U37" s="583"/>
      <c r="V37" s="4"/>
      <c r="W37" s="4"/>
      <c r="X37" s="4"/>
      <c r="Y37" s="4"/>
      <c r="Z37" s="4"/>
    </row>
    <row r="38" spans="1:26" ht="12.75" hidden="1" customHeight="1" outlineLevel="2" x14ac:dyDescent="0.25">
      <c r="A38" s="13">
        <v>5</v>
      </c>
      <c r="B38" s="593"/>
      <c r="C38" s="584"/>
      <c r="D38" s="581"/>
      <c r="E38" s="582"/>
      <c r="F38" s="582"/>
      <c r="G38" s="582"/>
      <c r="H38" s="582"/>
      <c r="I38" s="582"/>
      <c r="J38" s="582"/>
      <c r="K38" s="582"/>
      <c r="L38" s="582"/>
      <c r="M38" s="582"/>
      <c r="N38" s="582"/>
      <c r="O38" s="582"/>
      <c r="P38" s="584"/>
      <c r="Q38" s="581"/>
      <c r="R38" s="582"/>
      <c r="S38" s="582"/>
      <c r="T38" s="582"/>
      <c r="U38" s="583"/>
      <c r="V38" s="4"/>
      <c r="W38" s="4"/>
      <c r="X38" s="4"/>
      <c r="Y38" s="4"/>
      <c r="Z38" s="4"/>
    </row>
    <row r="39" spans="1:26" ht="12.75" hidden="1" customHeight="1" outlineLevel="2" x14ac:dyDescent="0.25">
      <c r="A39" s="13">
        <v>6</v>
      </c>
      <c r="B39" s="593"/>
      <c r="C39" s="584"/>
      <c r="D39" s="581"/>
      <c r="E39" s="582"/>
      <c r="F39" s="582"/>
      <c r="G39" s="582"/>
      <c r="H39" s="582"/>
      <c r="I39" s="582"/>
      <c r="J39" s="582"/>
      <c r="K39" s="582"/>
      <c r="L39" s="582"/>
      <c r="M39" s="582"/>
      <c r="N39" s="582"/>
      <c r="O39" s="582"/>
      <c r="P39" s="584"/>
      <c r="Q39" s="581"/>
      <c r="R39" s="582"/>
      <c r="S39" s="582"/>
      <c r="T39" s="582"/>
      <c r="U39" s="583"/>
      <c r="V39" s="4"/>
      <c r="W39" s="4"/>
      <c r="X39" s="4"/>
      <c r="Y39" s="4"/>
      <c r="Z39" s="4"/>
    </row>
    <row r="40" spans="1:26" ht="12.75" hidden="1" customHeight="1" outlineLevel="2" x14ac:dyDescent="0.25">
      <c r="A40" s="13">
        <v>7</v>
      </c>
      <c r="B40" s="593"/>
      <c r="C40" s="584"/>
      <c r="D40" s="581"/>
      <c r="E40" s="582"/>
      <c r="F40" s="582"/>
      <c r="G40" s="582"/>
      <c r="H40" s="582"/>
      <c r="I40" s="582"/>
      <c r="J40" s="582"/>
      <c r="K40" s="582"/>
      <c r="L40" s="582"/>
      <c r="M40" s="582"/>
      <c r="N40" s="582"/>
      <c r="O40" s="582"/>
      <c r="P40" s="584"/>
      <c r="Q40" s="581"/>
      <c r="R40" s="582"/>
      <c r="S40" s="582"/>
      <c r="T40" s="582"/>
      <c r="U40" s="583"/>
      <c r="V40" s="4"/>
      <c r="W40" s="4"/>
      <c r="X40" s="4"/>
      <c r="Y40" s="4"/>
      <c r="Z40" s="4"/>
    </row>
    <row r="41" spans="1:26" ht="12.75" hidden="1" customHeight="1" outlineLevel="2" x14ac:dyDescent="0.25">
      <c r="A41" s="13">
        <v>8</v>
      </c>
      <c r="B41" s="593"/>
      <c r="C41" s="584"/>
      <c r="D41" s="581"/>
      <c r="E41" s="582"/>
      <c r="F41" s="582"/>
      <c r="G41" s="582"/>
      <c r="H41" s="582"/>
      <c r="I41" s="582"/>
      <c r="J41" s="582"/>
      <c r="K41" s="582"/>
      <c r="L41" s="582"/>
      <c r="M41" s="582"/>
      <c r="N41" s="582"/>
      <c r="O41" s="582"/>
      <c r="P41" s="584"/>
      <c r="Q41" s="581"/>
      <c r="R41" s="582"/>
      <c r="S41" s="582"/>
      <c r="T41" s="582"/>
      <c r="U41" s="583"/>
      <c r="V41" s="4"/>
      <c r="W41" s="4"/>
      <c r="X41" s="4"/>
      <c r="Y41" s="4"/>
      <c r="Z41" s="4"/>
    </row>
    <row r="42" spans="1:26" ht="12.75" hidden="1" customHeight="1" outlineLevel="2" x14ac:dyDescent="0.25">
      <c r="A42" s="13">
        <v>9</v>
      </c>
      <c r="B42" s="593"/>
      <c r="C42" s="584"/>
      <c r="D42" s="581"/>
      <c r="E42" s="582"/>
      <c r="F42" s="582"/>
      <c r="G42" s="582"/>
      <c r="H42" s="582"/>
      <c r="I42" s="582"/>
      <c r="J42" s="582"/>
      <c r="K42" s="582"/>
      <c r="L42" s="582"/>
      <c r="M42" s="582"/>
      <c r="N42" s="582"/>
      <c r="O42" s="582"/>
      <c r="P42" s="584"/>
      <c r="Q42" s="581"/>
      <c r="R42" s="582"/>
      <c r="S42" s="582"/>
      <c r="T42" s="582"/>
      <c r="U42" s="583"/>
      <c r="V42" s="4"/>
      <c r="W42" s="4"/>
      <c r="X42" s="4"/>
      <c r="Y42" s="4"/>
      <c r="Z42" s="4"/>
    </row>
    <row r="43" spans="1:26" ht="12.75" hidden="1" customHeight="1" outlineLevel="2" x14ac:dyDescent="0.25">
      <c r="A43" s="13">
        <v>10</v>
      </c>
      <c r="B43" s="593"/>
      <c r="C43" s="584"/>
      <c r="D43" s="581"/>
      <c r="E43" s="582"/>
      <c r="F43" s="582"/>
      <c r="G43" s="582"/>
      <c r="H43" s="582"/>
      <c r="I43" s="582"/>
      <c r="J43" s="582"/>
      <c r="K43" s="582"/>
      <c r="L43" s="582"/>
      <c r="M43" s="582"/>
      <c r="N43" s="582"/>
      <c r="O43" s="582"/>
      <c r="P43" s="584"/>
      <c r="Q43" s="581"/>
      <c r="R43" s="582"/>
      <c r="S43" s="582"/>
      <c r="T43" s="582"/>
      <c r="U43" s="583"/>
      <c r="V43" s="4"/>
      <c r="W43" s="4"/>
      <c r="X43" s="4"/>
      <c r="Y43" s="4"/>
      <c r="Z43" s="4"/>
    </row>
    <row r="44" spans="1:26" ht="12.75" hidden="1" customHeight="1" outlineLevel="2" x14ac:dyDescent="0.25">
      <c r="A44" s="13">
        <v>11</v>
      </c>
      <c r="B44" s="593"/>
      <c r="C44" s="584"/>
      <c r="D44" s="581"/>
      <c r="E44" s="582"/>
      <c r="F44" s="582"/>
      <c r="G44" s="582"/>
      <c r="H44" s="582"/>
      <c r="I44" s="582"/>
      <c r="J44" s="582"/>
      <c r="K44" s="582"/>
      <c r="L44" s="582"/>
      <c r="M44" s="582"/>
      <c r="N44" s="582"/>
      <c r="O44" s="582"/>
      <c r="P44" s="584"/>
      <c r="Q44" s="581"/>
      <c r="R44" s="582"/>
      <c r="S44" s="582"/>
      <c r="T44" s="582"/>
      <c r="U44" s="583"/>
      <c r="V44" s="4"/>
      <c r="W44" s="4"/>
      <c r="X44" s="4"/>
      <c r="Y44" s="4"/>
      <c r="Z44" s="4"/>
    </row>
    <row r="45" spans="1:26" ht="12.75" hidden="1" customHeight="1" outlineLevel="2" x14ac:dyDescent="0.25">
      <c r="A45" s="13">
        <v>12</v>
      </c>
      <c r="B45" s="593"/>
      <c r="C45" s="584"/>
      <c r="D45" s="581"/>
      <c r="E45" s="582"/>
      <c r="F45" s="582"/>
      <c r="G45" s="582"/>
      <c r="H45" s="582"/>
      <c r="I45" s="582"/>
      <c r="J45" s="582"/>
      <c r="K45" s="582"/>
      <c r="L45" s="582"/>
      <c r="M45" s="582"/>
      <c r="N45" s="582"/>
      <c r="O45" s="582"/>
      <c r="P45" s="584"/>
      <c r="Q45" s="581"/>
      <c r="R45" s="582"/>
      <c r="S45" s="582"/>
      <c r="T45" s="582"/>
      <c r="U45" s="583"/>
      <c r="V45" s="4"/>
      <c r="W45" s="4"/>
      <c r="X45" s="4"/>
      <c r="Y45" s="4"/>
      <c r="Z45" s="4"/>
    </row>
    <row r="46" spans="1:26" ht="12.75" hidden="1" customHeight="1" outlineLevel="2" x14ac:dyDescent="0.25">
      <c r="A46" s="13">
        <v>13</v>
      </c>
      <c r="B46" s="593"/>
      <c r="C46" s="584"/>
      <c r="D46" s="581"/>
      <c r="E46" s="582"/>
      <c r="F46" s="582"/>
      <c r="G46" s="582"/>
      <c r="H46" s="582"/>
      <c r="I46" s="582"/>
      <c r="J46" s="582"/>
      <c r="K46" s="582"/>
      <c r="L46" s="582"/>
      <c r="M46" s="582"/>
      <c r="N46" s="582"/>
      <c r="O46" s="582"/>
      <c r="P46" s="584"/>
      <c r="Q46" s="581"/>
      <c r="R46" s="582"/>
      <c r="S46" s="582"/>
      <c r="T46" s="582"/>
      <c r="U46" s="583"/>
      <c r="V46" s="4"/>
      <c r="W46" s="4"/>
      <c r="X46" s="4"/>
      <c r="Y46" s="4"/>
      <c r="Z46" s="4"/>
    </row>
    <row r="47" spans="1:26" ht="12.75" hidden="1" customHeight="1" outlineLevel="2" x14ac:dyDescent="0.25">
      <c r="A47" s="13">
        <v>14</v>
      </c>
      <c r="B47" s="593"/>
      <c r="C47" s="584"/>
      <c r="D47" s="581"/>
      <c r="E47" s="582"/>
      <c r="F47" s="582"/>
      <c r="G47" s="582"/>
      <c r="H47" s="582"/>
      <c r="I47" s="582"/>
      <c r="J47" s="582"/>
      <c r="K47" s="582"/>
      <c r="L47" s="582"/>
      <c r="M47" s="582"/>
      <c r="N47" s="582"/>
      <c r="O47" s="582"/>
      <c r="P47" s="584"/>
      <c r="Q47" s="581"/>
      <c r="R47" s="582"/>
      <c r="S47" s="582"/>
      <c r="T47" s="582"/>
      <c r="U47" s="583"/>
      <c r="V47" s="4"/>
      <c r="W47" s="4"/>
      <c r="X47" s="4"/>
      <c r="Y47" s="4"/>
      <c r="Z47" s="4"/>
    </row>
    <row r="48" spans="1:26" ht="12.75" hidden="1" customHeight="1" outlineLevel="2" x14ac:dyDescent="0.25">
      <c r="A48" s="13">
        <v>15</v>
      </c>
      <c r="B48" s="593"/>
      <c r="C48" s="584"/>
      <c r="D48" s="581"/>
      <c r="E48" s="582"/>
      <c r="F48" s="582"/>
      <c r="G48" s="582"/>
      <c r="H48" s="582"/>
      <c r="I48" s="582"/>
      <c r="J48" s="582"/>
      <c r="K48" s="582"/>
      <c r="L48" s="582"/>
      <c r="M48" s="582"/>
      <c r="N48" s="582"/>
      <c r="O48" s="582"/>
      <c r="P48" s="584"/>
      <c r="Q48" s="581"/>
      <c r="R48" s="582"/>
      <c r="S48" s="582"/>
      <c r="T48" s="582"/>
      <c r="U48" s="583"/>
      <c r="V48" s="4"/>
      <c r="W48" s="4"/>
      <c r="X48" s="4"/>
      <c r="Y48" s="4"/>
      <c r="Z48" s="4"/>
    </row>
    <row r="49" spans="1:26" ht="12.75" hidden="1" customHeight="1" outlineLevel="2" x14ac:dyDescent="0.25">
      <c r="A49" s="13">
        <v>16</v>
      </c>
      <c r="B49" s="593"/>
      <c r="C49" s="584"/>
      <c r="D49" s="581"/>
      <c r="E49" s="582"/>
      <c r="F49" s="582"/>
      <c r="G49" s="582"/>
      <c r="H49" s="582"/>
      <c r="I49" s="582"/>
      <c r="J49" s="582"/>
      <c r="K49" s="582"/>
      <c r="L49" s="582"/>
      <c r="M49" s="582"/>
      <c r="N49" s="582"/>
      <c r="O49" s="582"/>
      <c r="P49" s="584"/>
      <c r="Q49" s="581"/>
      <c r="R49" s="582"/>
      <c r="S49" s="582"/>
      <c r="T49" s="582"/>
      <c r="U49" s="583"/>
      <c r="V49" s="4"/>
      <c r="W49" s="4"/>
      <c r="X49" s="4"/>
      <c r="Y49" s="4"/>
      <c r="Z49" s="4"/>
    </row>
    <row r="50" spans="1:26" ht="12.75" hidden="1" customHeight="1" outlineLevel="2" x14ac:dyDescent="0.25">
      <c r="A50" s="13">
        <v>17</v>
      </c>
      <c r="B50" s="593"/>
      <c r="C50" s="584"/>
      <c r="D50" s="581"/>
      <c r="E50" s="582"/>
      <c r="F50" s="582"/>
      <c r="G50" s="582"/>
      <c r="H50" s="582"/>
      <c r="I50" s="582"/>
      <c r="J50" s="582"/>
      <c r="K50" s="582"/>
      <c r="L50" s="582"/>
      <c r="M50" s="582"/>
      <c r="N50" s="582"/>
      <c r="O50" s="582"/>
      <c r="P50" s="584"/>
      <c r="Q50" s="581"/>
      <c r="R50" s="582"/>
      <c r="S50" s="582"/>
      <c r="T50" s="582"/>
      <c r="U50" s="583"/>
      <c r="V50" s="4"/>
      <c r="W50" s="4"/>
      <c r="X50" s="4"/>
      <c r="Y50" s="4"/>
      <c r="Z50" s="4"/>
    </row>
    <row r="51" spans="1:26" ht="12.75" hidden="1" customHeight="1" outlineLevel="2" x14ac:dyDescent="0.25">
      <c r="A51" s="13">
        <v>18</v>
      </c>
      <c r="B51" s="593"/>
      <c r="C51" s="584"/>
      <c r="D51" s="581"/>
      <c r="E51" s="582"/>
      <c r="F51" s="582"/>
      <c r="G51" s="582"/>
      <c r="H51" s="582"/>
      <c r="I51" s="582"/>
      <c r="J51" s="582"/>
      <c r="K51" s="582"/>
      <c r="L51" s="582"/>
      <c r="M51" s="582"/>
      <c r="N51" s="582"/>
      <c r="O51" s="582"/>
      <c r="P51" s="584"/>
      <c r="Q51" s="581"/>
      <c r="R51" s="582"/>
      <c r="S51" s="582"/>
      <c r="T51" s="582"/>
      <c r="U51" s="583"/>
      <c r="V51" s="4"/>
      <c r="W51" s="4"/>
      <c r="X51" s="4"/>
      <c r="Y51" s="4"/>
      <c r="Z51" s="4"/>
    </row>
    <row r="52" spans="1:26" ht="12.75" hidden="1" customHeight="1" outlineLevel="2" x14ac:dyDescent="0.25">
      <c r="A52" s="13">
        <v>19</v>
      </c>
      <c r="B52" s="593"/>
      <c r="C52" s="584"/>
      <c r="D52" s="581"/>
      <c r="E52" s="582"/>
      <c r="F52" s="582"/>
      <c r="G52" s="582"/>
      <c r="H52" s="582"/>
      <c r="I52" s="582"/>
      <c r="J52" s="582"/>
      <c r="K52" s="582"/>
      <c r="L52" s="582"/>
      <c r="M52" s="582"/>
      <c r="N52" s="582"/>
      <c r="O52" s="582"/>
      <c r="P52" s="584"/>
      <c r="Q52" s="581"/>
      <c r="R52" s="582"/>
      <c r="S52" s="582"/>
      <c r="T52" s="582"/>
      <c r="U52" s="583"/>
      <c r="V52" s="4"/>
      <c r="W52" s="4"/>
      <c r="X52" s="4"/>
      <c r="Y52" s="4"/>
      <c r="Z52" s="4"/>
    </row>
    <row r="53" spans="1:26" ht="12.75" hidden="1" customHeight="1" outlineLevel="2" x14ac:dyDescent="0.25">
      <c r="A53" s="13">
        <v>20</v>
      </c>
      <c r="B53" s="593"/>
      <c r="C53" s="584"/>
      <c r="D53" s="581"/>
      <c r="E53" s="582"/>
      <c r="F53" s="582"/>
      <c r="G53" s="582"/>
      <c r="H53" s="582"/>
      <c r="I53" s="582"/>
      <c r="J53" s="582"/>
      <c r="K53" s="582"/>
      <c r="L53" s="582"/>
      <c r="M53" s="582"/>
      <c r="N53" s="582"/>
      <c r="O53" s="582"/>
      <c r="P53" s="584"/>
      <c r="Q53" s="581"/>
      <c r="R53" s="582"/>
      <c r="S53" s="582"/>
      <c r="T53" s="582"/>
      <c r="U53" s="583"/>
      <c r="V53" s="4"/>
      <c r="W53" s="4"/>
      <c r="X53" s="4"/>
      <c r="Y53" s="4"/>
      <c r="Z53" s="4"/>
    </row>
    <row r="54" spans="1:26" ht="12.75" hidden="1" customHeight="1" outlineLevel="2" x14ac:dyDescent="0.25">
      <c r="A54" s="13">
        <v>21</v>
      </c>
      <c r="B54" s="593"/>
      <c r="C54" s="584"/>
      <c r="D54" s="581"/>
      <c r="E54" s="582"/>
      <c r="F54" s="582"/>
      <c r="G54" s="582"/>
      <c r="H54" s="582"/>
      <c r="I54" s="582"/>
      <c r="J54" s="582"/>
      <c r="K54" s="582"/>
      <c r="L54" s="582"/>
      <c r="M54" s="582"/>
      <c r="N54" s="582"/>
      <c r="O54" s="582"/>
      <c r="P54" s="584"/>
      <c r="Q54" s="581"/>
      <c r="R54" s="582"/>
      <c r="S54" s="582"/>
      <c r="T54" s="582"/>
      <c r="U54" s="583"/>
      <c r="V54" s="4"/>
      <c r="W54" s="4"/>
      <c r="X54" s="4"/>
      <c r="Y54" s="4"/>
      <c r="Z54" s="4"/>
    </row>
    <row r="55" spans="1:26" ht="12.75" hidden="1" customHeight="1" outlineLevel="2" x14ac:dyDescent="0.25">
      <c r="A55" s="13">
        <v>22</v>
      </c>
      <c r="B55" s="593"/>
      <c r="C55" s="584"/>
      <c r="D55" s="581"/>
      <c r="E55" s="582"/>
      <c r="F55" s="582"/>
      <c r="G55" s="582"/>
      <c r="H55" s="582"/>
      <c r="I55" s="582"/>
      <c r="J55" s="582"/>
      <c r="K55" s="582"/>
      <c r="L55" s="582"/>
      <c r="M55" s="582"/>
      <c r="N55" s="582"/>
      <c r="O55" s="582"/>
      <c r="P55" s="584"/>
      <c r="Q55" s="581"/>
      <c r="R55" s="582"/>
      <c r="S55" s="582"/>
      <c r="T55" s="582"/>
      <c r="U55" s="583"/>
      <c r="V55" s="4"/>
      <c r="W55" s="4"/>
      <c r="X55" s="4"/>
      <c r="Y55" s="4"/>
      <c r="Z55" s="4"/>
    </row>
    <row r="56" spans="1:26" ht="12.75" customHeight="1" outlineLevel="1" collapsed="1" x14ac:dyDescent="0.25">
      <c r="A56" s="585"/>
      <c r="B56" s="586"/>
      <c r="C56" s="586"/>
      <c r="D56" s="586"/>
      <c r="E56" s="586"/>
      <c r="F56" s="586"/>
      <c r="G56" s="586"/>
      <c r="H56" s="586"/>
      <c r="I56" s="586"/>
      <c r="J56" s="586"/>
      <c r="K56" s="586"/>
      <c r="L56" s="586"/>
      <c r="M56" s="586"/>
      <c r="N56" s="586"/>
      <c r="O56" s="586"/>
      <c r="P56" s="586"/>
      <c r="Q56" s="586"/>
      <c r="R56" s="586"/>
      <c r="S56" s="586"/>
      <c r="T56" s="586"/>
      <c r="U56" s="587"/>
      <c r="V56" s="4"/>
      <c r="W56" s="4"/>
      <c r="X56" s="4"/>
      <c r="Y56" s="4"/>
      <c r="Z56" s="4"/>
    </row>
    <row r="57" spans="1:26" ht="15" hidden="1" customHeight="1" outlineLevel="2" thickBot="1" x14ac:dyDescent="0.3">
      <c r="A57" s="588" t="str">
        <f>+CONCATENATE("Registro de reuniones mes de febrero de ",  'Plan Auditorias CI'!$C$6)</f>
        <v>Registro de reuniones mes de febrero de 2024</v>
      </c>
      <c r="B57" s="589"/>
      <c r="C57" s="589"/>
      <c r="D57" s="589"/>
      <c r="E57" s="589"/>
      <c r="F57" s="589"/>
      <c r="G57" s="589"/>
      <c r="H57" s="589"/>
      <c r="I57" s="589"/>
      <c r="J57" s="589"/>
      <c r="K57" s="589"/>
      <c r="L57" s="589"/>
      <c r="M57" s="589"/>
      <c r="N57" s="589"/>
      <c r="O57" s="589"/>
      <c r="P57" s="589"/>
      <c r="Q57" s="589"/>
      <c r="R57" s="589"/>
      <c r="S57" s="589"/>
      <c r="T57" s="589"/>
      <c r="U57" s="590"/>
      <c r="V57" s="4"/>
      <c r="W57" s="4"/>
      <c r="X57" s="4"/>
      <c r="Y57" s="4"/>
      <c r="Z57" s="4"/>
    </row>
    <row r="58" spans="1:26" ht="15" hidden="1" customHeight="1" outlineLevel="2" x14ac:dyDescent="0.25">
      <c r="A58" s="14" t="s">
        <v>57</v>
      </c>
      <c r="B58" s="591" t="s">
        <v>66</v>
      </c>
      <c r="C58" s="584"/>
      <c r="D58" s="591" t="s">
        <v>67</v>
      </c>
      <c r="E58" s="582"/>
      <c r="F58" s="582"/>
      <c r="G58" s="582"/>
      <c r="H58" s="582"/>
      <c r="I58" s="582"/>
      <c r="J58" s="582"/>
      <c r="K58" s="582"/>
      <c r="L58" s="582"/>
      <c r="M58" s="582"/>
      <c r="N58" s="582"/>
      <c r="O58" s="582"/>
      <c r="P58" s="584"/>
      <c r="Q58" s="592" t="s">
        <v>68</v>
      </c>
      <c r="R58" s="582"/>
      <c r="S58" s="582"/>
      <c r="T58" s="582"/>
      <c r="U58" s="583"/>
      <c r="V58" s="4"/>
      <c r="W58" s="4"/>
      <c r="X58" s="4"/>
      <c r="Y58" s="4"/>
      <c r="Z58" s="4"/>
    </row>
    <row r="59" spans="1:26" ht="15" hidden="1" customHeight="1" outlineLevel="2" x14ac:dyDescent="0.25">
      <c r="A59" s="13">
        <v>1</v>
      </c>
      <c r="B59" s="593"/>
      <c r="C59" s="584"/>
      <c r="D59" s="581"/>
      <c r="E59" s="582"/>
      <c r="F59" s="582"/>
      <c r="G59" s="582"/>
      <c r="H59" s="582"/>
      <c r="I59" s="582"/>
      <c r="J59" s="582"/>
      <c r="K59" s="582"/>
      <c r="L59" s="582"/>
      <c r="M59" s="582"/>
      <c r="N59" s="582"/>
      <c r="O59" s="582"/>
      <c r="P59" s="584"/>
      <c r="Q59" s="581"/>
      <c r="R59" s="582"/>
      <c r="S59" s="582"/>
      <c r="T59" s="582"/>
      <c r="U59" s="583"/>
      <c r="V59" s="4"/>
      <c r="W59" s="4"/>
      <c r="X59" s="4"/>
      <c r="Y59" s="4"/>
      <c r="Z59" s="4"/>
    </row>
    <row r="60" spans="1:26" ht="15" hidden="1" customHeight="1" outlineLevel="2" x14ac:dyDescent="0.25">
      <c r="A60" s="13">
        <v>2</v>
      </c>
      <c r="B60" s="593"/>
      <c r="C60" s="584"/>
      <c r="D60" s="581"/>
      <c r="E60" s="582"/>
      <c r="F60" s="582"/>
      <c r="G60" s="582"/>
      <c r="H60" s="582"/>
      <c r="I60" s="582"/>
      <c r="J60" s="582"/>
      <c r="K60" s="582"/>
      <c r="L60" s="582"/>
      <c r="M60" s="582"/>
      <c r="N60" s="582"/>
      <c r="O60" s="582"/>
      <c r="P60" s="584"/>
      <c r="Q60" s="581"/>
      <c r="R60" s="582"/>
      <c r="S60" s="582"/>
      <c r="T60" s="582"/>
      <c r="U60" s="583"/>
      <c r="V60" s="4"/>
      <c r="W60" s="4"/>
      <c r="X60" s="4"/>
      <c r="Y60" s="4"/>
      <c r="Z60" s="4"/>
    </row>
    <row r="61" spans="1:26" ht="15" hidden="1" customHeight="1" outlineLevel="2" x14ac:dyDescent="0.25">
      <c r="A61" s="13">
        <v>3</v>
      </c>
      <c r="B61" s="593"/>
      <c r="C61" s="584"/>
      <c r="D61" s="581"/>
      <c r="E61" s="582"/>
      <c r="F61" s="582"/>
      <c r="G61" s="582"/>
      <c r="H61" s="582"/>
      <c r="I61" s="582"/>
      <c r="J61" s="582"/>
      <c r="K61" s="582"/>
      <c r="L61" s="582"/>
      <c r="M61" s="582"/>
      <c r="N61" s="582"/>
      <c r="O61" s="582"/>
      <c r="P61" s="584"/>
      <c r="Q61" s="581"/>
      <c r="R61" s="582"/>
      <c r="S61" s="582"/>
      <c r="T61" s="582"/>
      <c r="U61" s="583"/>
      <c r="V61" s="4"/>
      <c r="W61" s="4"/>
      <c r="X61" s="4"/>
      <c r="Y61" s="4"/>
      <c r="Z61" s="4"/>
    </row>
    <row r="62" spans="1:26" ht="15" hidden="1" customHeight="1" outlineLevel="2" x14ac:dyDescent="0.25">
      <c r="A62" s="13">
        <v>4</v>
      </c>
      <c r="B62" s="593"/>
      <c r="C62" s="584"/>
      <c r="D62" s="581"/>
      <c r="E62" s="582"/>
      <c r="F62" s="582"/>
      <c r="G62" s="582"/>
      <c r="H62" s="582"/>
      <c r="I62" s="582"/>
      <c r="J62" s="582"/>
      <c r="K62" s="582"/>
      <c r="L62" s="582"/>
      <c r="M62" s="582"/>
      <c r="N62" s="582"/>
      <c r="O62" s="582"/>
      <c r="P62" s="584"/>
      <c r="Q62" s="581"/>
      <c r="R62" s="582"/>
      <c r="S62" s="582"/>
      <c r="T62" s="582"/>
      <c r="U62" s="583"/>
      <c r="V62" s="4"/>
      <c r="W62" s="4"/>
      <c r="X62" s="4"/>
      <c r="Y62" s="4"/>
      <c r="Z62" s="4"/>
    </row>
    <row r="63" spans="1:26" ht="15" hidden="1" customHeight="1" outlineLevel="2" x14ac:dyDescent="0.25">
      <c r="A63" s="13">
        <v>5</v>
      </c>
      <c r="B63" s="593"/>
      <c r="C63" s="584"/>
      <c r="D63" s="581"/>
      <c r="E63" s="582"/>
      <c r="F63" s="582"/>
      <c r="G63" s="582"/>
      <c r="H63" s="582"/>
      <c r="I63" s="582"/>
      <c r="J63" s="582"/>
      <c r="K63" s="582"/>
      <c r="L63" s="582"/>
      <c r="M63" s="582"/>
      <c r="N63" s="582"/>
      <c r="O63" s="582"/>
      <c r="P63" s="584"/>
      <c r="Q63" s="581"/>
      <c r="R63" s="582"/>
      <c r="S63" s="582"/>
      <c r="T63" s="582"/>
      <c r="U63" s="583"/>
      <c r="V63" s="4"/>
      <c r="W63" s="4"/>
      <c r="X63" s="4"/>
      <c r="Y63" s="4"/>
      <c r="Z63" s="4"/>
    </row>
    <row r="64" spans="1:26" ht="15" hidden="1" customHeight="1" outlineLevel="2" x14ac:dyDescent="0.25">
      <c r="A64" s="13">
        <v>6</v>
      </c>
      <c r="B64" s="593"/>
      <c r="C64" s="584"/>
      <c r="D64" s="581"/>
      <c r="E64" s="582"/>
      <c r="F64" s="582"/>
      <c r="G64" s="582"/>
      <c r="H64" s="582"/>
      <c r="I64" s="582"/>
      <c r="J64" s="582"/>
      <c r="K64" s="582"/>
      <c r="L64" s="582"/>
      <c r="M64" s="582"/>
      <c r="N64" s="582"/>
      <c r="O64" s="582"/>
      <c r="P64" s="584"/>
      <c r="Q64" s="581"/>
      <c r="R64" s="582"/>
      <c r="S64" s="582"/>
      <c r="T64" s="582"/>
      <c r="U64" s="583"/>
      <c r="V64" s="4"/>
      <c r="W64" s="4"/>
      <c r="X64" s="4"/>
      <c r="Y64" s="4"/>
      <c r="Z64" s="4"/>
    </row>
    <row r="65" spans="1:26" ht="15" hidden="1" customHeight="1" outlineLevel="2" x14ac:dyDescent="0.25">
      <c r="A65" s="13">
        <v>7</v>
      </c>
      <c r="B65" s="593"/>
      <c r="C65" s="584"/>
      <c r="D65" s="581"/>
      <c r="E65" s="582"/>
      <c r="F65" s="582"/>
      <c r="G65" s="582"/>
      <c r="H65" s="582"/>
      <c r="I65" s="582"/>
      <c r="J65" s="582"/>
      <c r="K65" s="582"/>
      <c r="L65" s="582"/>
      <c r="M65" s="582"/>
      <c r="N65" s="582"/>
      <c r="O65" s="582"/>
      <c r="P65" s="584"/>
      <c r="Q65" s="581"/>
      <c r="R65" s="582"/>
      <c r="S65" s="582"/>
      <c r="T65" s="582"/>
      <c r="U65" s="583"/>
      <c r="V65" s="4"/>
      <c r="W65" s="4"/>
      <c r="X65" s="4"/>
      <c r="Y65" s="4"/>
      <c r="Z65" s="4"/>
    </row>
    <row r="66" spans="1:26" ht="15" hidden="1" customHeight="1" outlineLevel="2" x14ac:dyDescent="0.25">
      <c r="A66" s="13">
        <v>8</v>
      </c>
      <c r="B66" s="593"/>
      <c r="C66" s="584"/>
      <c r="D66" s="581"/>
      <c r="E66" s="582"/>
      <c r="F66" s="582"/>
      <c r="G66" s="582"/>
      <c r="H66" s="582"/>
      <c r="I66" s="582"/>
      <c r="J66" s="582"/>
      <c r="K66" s="582"/>
      <c r="L66" s="582"/>
      <c r="M66" s="582"/>
      <c r="N66" s="582"/>
      <c r="O66" s="582"/>
      <c r="P66" s="584"/>
      <c r="Q66" s="581"/>
      <c r="R66" s="582"/>
      <c r="S66" s="582"/>
      <c r="T66" s="582"/>
      <c r="U66" s="583"/>
      <c r="V66" s="4"/>
      <c r="W66" s="4"/>
      <c r="X66" s="4"/>
      <c r="Y66" s="4"/>
      <c r="Z66" s="4"/>
    </row>
    <row r="67" spans="1:26" ht="15" hidden="1" customHeight="1" outlineLevel="2" x14ac:dyDescent="0.25">
      <c r="A67" s="13">
        <v>9</v>
      </c>
      <c r="B67" s="593"/>
      <c r="C67" s="584"/>
      <c r="D67" s="581"/>
      <c r="E67" s="582"/>
      <c r="F67" s="582"/>
      <c r="G67" s="582"/>
      <c r="H67" s="582"/>
      <c r="I67" s="582"/>
      <c r="J67" s="582"/>
      <c r="K67" s="582"/>
      <c r="L67" s="582"/>
      <c r="M67" s="582"/>
      <c r="N67" s="582"/>
      <c r="O67" s="582"/>
      <c r="P67" s="584"/>
      <c r="Q67" s="581"/>
      <c r="R67" s="582"/>
      <c r="S67" s="582"/>
      <c r="T67" s="582"/>
      <c r="U67" s="583"/>
      <c r="V67" s="4"/>
      <c r="W67" s="4"/>
      <c r="X67" s="4"/>
      <c r="Y67" s="4"/>
      <c r="Z67" s="4"/>
    </row>
    <row r="68" spans="1:26" ht="15" hidden="1" customHeight="1" outlineLevel="2" x14ac:dyDescent="0.25">
      <c r="A68" s="13">
        <v>10</v>
      </c>
      <c r="B68" s="593"/>
      <c r="C68" s="584"/>
      <c r="D68" s="581"/>
      <c r="E68" s="582"/>
      <c r="F68" s="582"/>
      <c r="G68" s="582"/>
      <c r="H68" s="582"/>
      <c r="I68" s="582"/>
      <c r="J68" s="582"/>
      <c r="K68" s="582"/>
      <c r="L68" s="582"/>
      <c r="M68" s="582"/>
      <c r="N68" s="582"/>
      <c r="O68" s="582"/>
      <c r="P68" s="584"/>
      <c r="Q68" s="581"/>
      <c r="R68" s="582"/>
      <c r="S68" s="582"/>
      <c r="T68" s="582"/>
      <c r="U68" s="583"/>
      <c r="V68" s="4"/>
      <c r="W68" s="4"/>
      <c r="X68" s="4"/>
      <c r="Y68" s="4"/>
      <c r="Z68" s="4"/>
    </row>
    <row r="69" spans="1:26" ht="15" hidden="1" customHeight="1" outlineLevel="2" x14ac:dyDescent="0.25">
      <c r="A69" s="13">
        <v>11</v>
      </c>
      <c r="B69" s="593"/>
      <c r="C69" s="584"/>
      <c r="D69" s="581"/>
      <c r="E69" s="582"/>
      <c r="F69" s="582"/>
      <c r="G69" s="582"/>
      <c r="H69" s="582"/>
      <c r="I69" s="582"/>
      <c r="J69" s="582"/>
      <c r="K69" s="582"/>
      <c r="L69" s="582"/>
      <c r="M69" s="582"/>
      <c r="N69" s="582"/>
      <c r="O69" s="582"/>
      <c r="P69" s="584"/>
      <c r="Q69" s="581"/>
      <c r="R69" s="582"/>
      <c r="S69" s="582"/>
      <c r="T69" s="582"/>
      <c r="U69" s="583"/>
      <c r="V69" s="4"/>
      <c r="W69" s="4"/>
      <c r="X69" s="4"/>
      <c r="Y69" s="4"/>
      <c r="Z69" s="4"/>
    </row>
    <row r="70" spans="1:26" ht="15" hidden="1" customHeight="1" outlineLevel="2" x14ac:dyDescent="0.25">
      <c r="A70" s="13">
        <v>12</v>
      </c>
      <c r="B70" s="593"/>
      <c r="C70" s="584"/>
      <c r="D70" s="581"/>
      <c r="E70" s="582"/>
      <c r="F70" s="582"/>
      <c r="G70" s="582"/>
      <c r="H70" s="582"/>
      <c r="I70" s="582"/>
      <c r="J70" s="582"/>
      <c r="K70" s="582"/>
      <c r="L70" s="582"/>
      <c r="M70" s="582"/>
      <c r="N70" s="582"/>
      <c r="O70" s="582"/>
      <c r="P70" s="584"/>
      <c r="Q70" s="581"/>
      <c r="R70" s="582"/>
      <c r="S70" s="582"/>
      <c r="T70" s="582"/>
      <c r="U70" s="583"/>
      <c r="V70" s="4"/>
      <c r="W70" s="4"/>
      <c r="X70" s="4"/>
      <c r="Y70" s="4"/>
      <c r="Z70" s="4"/>
    </row>
    <row r="71" spans="1:26" ht="15" hidden="1" customHeight="1" outlineLevel="2" x14ac:dyDescent="0.25">
      <c r="A71" s="13">
        <v>13</v>
      </c>
      <c r="B71" s="593"/>
      <c r="C71" s="584"/>
      <c r="D71" s="581"/>
      <c r="E71" s="582"/>
      <c r="F71" s="582"/>
      <c r="G71" s="582"/>
      <c r="H71" s="582"/>
      <c r="I71" s="582"/>
      <c r="J71" s="582"/>
      <c r="K71" s="582"/>
      <c r="L71" s="582"/>
      <c r="M71" s="582"/>
      <c r="N71" s="582"/>
      <c r="O71" s="582"/>
      <c r="P71" s="584"/>
      <c r="Q71" s="581"/>
      <c r="R71" s="582"/>
      <c r="S71" s="582"/>
      <c r="T71" s="582"/>
      <c r="U71" s="583"/>
      <c r="V71" s="4"/>
      <c r="W71" s="4"/>
      <c r="X71" s="4"/>
      <c r="Y71" s="4"/>
      <c r="Z71" s="4"/>
    </row>
    <row r="72" spans="1:26" ht="15" hidden="1" customHeight="1" outlineLevel="2" x14ac:dyDescent="0.25">
      <c r="A72" s="13">
        <v>14</v>
      </c>
      <c r="B72" s="593"/>
      <c r="C72" s="584"/>
      <c r="D72" s="581"/>
      <c r="E72" s="582"/>
      <c r="F72" s="582"/>
      <c r="G72" s="582"/>
      <c r="H72" s="582"/>
      <c r="I72" s="582"/>
      <c r="J72" s="582"/>
      <c r="K72" s="582"/>
      <c r="L72" s="582"/>
      <c r="M72" s="582"/>
      <c r="N72" s="582"/>
      <c r="O72" s="582"/>
      <c r="P72" s="584"/>
      <c r="Q72" s="581"/>
      <c r="R72" s="582"/>
      <c r="S72" s="582"/>
      <c r="T72" s="582"/>
      <c r="U72" s="583"/>
      <c r="V72" s="4"/>
      <c r="W72" s="4"/>
      <c r="X72" s="4"/>
      <c r="Y72" s="4"/>
      <c r="Z72" s="4"/>
    </row>
    <row r="73" spans="1:26" ht="15" hidden="1" customHeight="1" outlineLevel="2" x14ac:dyDescent="0.25">
      <c r="A73" s="13">
        <v>15</v>
      </c>
      <c r="B73" s="593"/>
      <c r="C73" s="584"/>
      <c r="D73" s="581"/>
      <c r="E73" s="582"/>
      <c r="F73" s="582"/>
      <c r="G73" s="582"/>
      <c r="H73" s="582"/>
      <c r="I73" s="582"/>
      <c r="J73" s="582"/>
      <c r="K73" s="582"/>
      <c r="L73" s="582"/>
      <c r="M73" s="582"/>
      <c r="N73" s="582"/>
      <c r="O73" s="582"/>
      <c r="P73" s="584"/>
      <c r="Q73" s="581"/>
      <c r="R73" s="582"/>
      <c r="S73" s="582"/>
      <c r="T73" s="582"/>
      <c r="U73" s="583"/>
      <c r="V73" s="4"/>
      <c r="W73" s="4"/>
      <c r="X73" s="4"/>
      <c r="Y73" s="4"/>
      <c r="Z73" s="4"/>
    </row>
    <row r="74" spans="1:26" ht="15" hidden="1" customHeight="1" outlineLevel="2" x14ac:dyDescent="0.25">
      <c r="A74" s="13">
        <v>16</v>
      </c>
      <c r="B74" s="593"/>
      <c r="C74" s="584"/>
      <c r="D74" s="581"/>
      <c r="E74" s="582"/>
      <c r="F74" s="582"/>
      <c r="G74" s="582"/>
      <c r="H74" s="582"/>
      <c r="I74" s="582"/>
      <c r="J74" s="582"/>
      <c r="K74" s="582"/>
      <c r="L74" s="582"/>
      <c r="M74" s="582"/>
      <c r="N74" s="582"/>
      <c r="O74" s="582"/>
      <c r="P74" s="584"/>
      <c r="Q74" s="581"/>
      <c r="R74" s="582"/>
      <c r="S74" s="582"/>
      <c r="T74" s="582"/>
      <c r="U74" s="583"/>
      <c r="V74" s="4"/>
      <c r="W74" s="4"/>
      <c r="X74" s="4"/>
      <c r="Y74" s="4"/>
      <c r="Z74" s="4"/>
    </row>
    <row r="75" spans="1:26" ht="15" hidden="1" customHeight="1" outlineLevel="2" x14ac:dyDescent="0.25">
      <c r="A75" s="13">
        <v>17</v>
      </c>
      <c r="B75" s="593"/>
      <c r="C75" s="584"/>
      <c r="D75" s="581"/>
      <c r="E75" s="582"/>
      <c r="F75" s="582"/>
      <c r="G75" s="582"/>
      <c r="H75" s="582"/>
      <c r="I75" s="582"/>
      <c r="J75" s="582"/>
      <c r="K75" s="582"/>
      <c r="L75" s="582"/>
      <c r="M75" s="582"/>
      <c r="N75" s="582"/>
      <c r="O75" s="582"/>
      <c r="P75" s="584"/>
      <c r="Q75" s="581"/>
      <c r="R75" s="582"/>
      <c r="S75" s="582"/>
      <c r="T75" s="582"/>
      <c r="U75" s="583"/>
      <c r="V75" s="4"/>
      <c r="W75" s="4"/>
      <c r="X75" s="4"/>
      <c r="Y75" s="4"/>
      <c r="Z75" s="4"/>
    </row>
    <row r="76" spans="1:26" ht="15" hidden="1" customHeight="1" outlineLevel="2" x14ac:dyDescent="0.25">
      <c r="A76" s="13">
        <v>18</v>
      </c>
      <c r="B76" s="593"/>
      <c r="C76" s="584"/>
      <c r="D76" s="581"/>
      <c r="E76" s="582"/>
      <c r="F76" s="582"/>
      <c r="G76" s="582"/>
      <c r="H76" s="582"/>
      <c r="I76" s="582"/>
      <c r="J76" s="582"/>
      <c r="K76" s="582"/>
      <c r="L76" s="582"/>
      <c r="M76" s="582"/>
      <c r="N76" s="582"/>
      <c r="O76" s="582"/>
      <c r="P76" s="584"/>
      <c r="Q76" s="581"/>
      <c r="R76" s="582"/>
      <c r="S76" s="582"/>
      <c r="T76" s="582"/>
      <c r="U76" s="583"/>
      <c r="V76" s="4"/>
      <c r="W76" s="4"/>
      <c r="X76" s="4"/>
      <c r="Y76" s="4"/>
      <c r="Z76" s="4"/>
    </row>
    <row r="77" spans="1:26" ht="15" hidden="1" customHeight="1" outlineLevel="2" x14ac:dyDescent="0.25">
      <c r="A77" s="13">
        <v>19</v>
      </c>
      <c r="B77" s="593"/>
      <c r="C77" s="584"/>
      <c r="D77" s="581"/>
      <c r="E77" s="582"/>
      <c r="F77" s="582"/>
      <c r="G77" s="582"/>
      <c r="H77" s="582"/>
      <c r="I77" s="582"/>
      <c r="J77" s="582"/>
      <c r="K77" s="582"/>
      <c r="L77" s="582"/>
      <c r="M77" s="582"/>
      <c r="N77" s="582"/>
      <c r="O77" s="582"/>
      <c r="P77" s="584"/>
      <c r="Q77" s="581"/>
      <c r="R77" s="582"/>
      <c r="S77" s="582"/>
      <c r="T77" s="582"/>
      <c r="U77" s="583"/>
      <c r="V77" s="4"/>
      <c r="W77" s="4"/>
      <c r="X77" s="4"/>
      <c r="Y77" s="4"/>
      <c r="Z77" s="4"/>
    </row>
    <row r="78" spans="1:26" ht="15" hidden="1" customHeight="1" outlineLevel="2" x14ac:dyDescent="0.25">
      <c r="A78" s="13">
        <v>20</v>
      </c>
      <c r="B78" s="593"/>
      <c r="C78" s="584"/>
      <c r="D78" s="581"/>
      <c r="E78" s="582"/>
      <c r="F78" s="582"/>
      <c r="G78" s="582"/>
      <c r="H78" s="582"/>
      <c r="I78" s="582"/>
      <c r="J78" s="582"/>
      <c r="K78" s="582"/>
      <c r="L78" s="582"/>
      <c r="M78" s="582"/>
      <c r="N78" s="582"/>
      <c r="O78" s="582"/>
      <c r="P78" s="584"/>
      <c r="Q78" s="581"/>
      <c r="R78" s="582"/>
      <c r="S78" s="582"/>
      <c r="T78" s="582"/>
      <c r="U78" s="583"/>
      <c r="V78" s="4"/>
      <c r="W78" s="4"/>
      <c r="X78" s="4"/>
      <c r="Y78" s="4"/>
      <c r="Z78" s="4"/>
    </row>
    <row r="79" spans="1:26" ht="15" hidden="1" customHeight="1" outlineLevel="2" x14ac:dyDescent="0.25">
      <c r="A79" s="13">
        <v>21</v>
      </c>
      <c r="B79" s="593"/>
      <c r="C79" s="584"/>
      <c r="D79" s="581"/>
      <c r="E79" s="582"/>
      <c r="F79" s="582"/>
      <c r="G79" s="582"/>
      <c r="H79" s="582"/>
      <c r="I79" s="582"/>
      <c r="J79" s="582"/>
      <c r="K79" s="582"/>
      <c r="L79" s="582"/>
      <c r="M79" s="582"/>
      <c r="N79" s="582"/>
      <c r="O79" s="582"/>
      <c r="P79" s="584"/>
      <c r="Q79" s="581"/>
      <c r="R79" s="582"/>
      <c r="S79" s="582"/>
      <c r="T79" s="582"/>
      <c r="U79" s="583"/>
      <c r="V79" s="4"/>
      <c r="W79" s="4"/>
      <c r="X79" s="4"/>
      <c r="Y79" s="4"/>
      <c r="Z79" s="4"/>
    </row>
    <row r="80" spans="1:26" ht="15" hidden="1" customHeight="1" outlineLevel="2" x14ac:dyDescent="0.25">
      <c r="A80" s="13">
        <v>22</v>
      </c>
      <c r="B80" s="593"/>
      <c r="C80" s="584"/>
      <c r="D80" s="581"/>
      <c r="E80" s="582"/>
      <c r="F80" s="582"/>
      <c r="G80" s="582"/>
      <c r="H80" s="582"/>
      <c r="I80" s="582"/>
      <c r="J80" s="582"/>
      <c r="K80" s="582"/>
      <c r="L80" s="582"/>
      <c r="M80" s="582"/>
      <c r="N80" s="582"/>
      <c r="O80" s="582"/>
      <c r="P80" s="584"/>
      <c r="Q80" s="581"/>
      <c r="R80" s="582"/>
      <c r="S80" s="582"/>
      <c r="T80" s="582"/>
      <c r="U80" s="583"/>
      <c r="V80" s="4"/>
      <c r="W80" s="4"/>
      <c r="X80" s="4"/>
      <c r="Y80" s="4"/>
      <c r="Z80" s="4"/>
    </row>
    <row r="81" spans="1:26" ht="15" hidden="1" customHeight="1" outlineLevel="2" x14ac:dyDescent="0.25">
      <c r="A81" s="13">
        <v>23</v>
      </c>
      <c r="B81" s="593"/>
      <c r="C81" s="584"/>
      <c r="D81" s="581"/>
      <c r="E81" s="582"/>
      <c r="F81" s="582"/>
      <c r="G81" s="582"/>
      <c r="H81" s="582"/>
      <c r="I81" s="582"/>
      <c r="J81" s="582"/>
      <c r="K81" s="582"/>
      <c r="L81" s="582"/>
      <c r="M81" s="582"/>
      <c r="N81" s="582"/>
      <c r="O81" s="582"/>
      <c r="P81" s="584"/>
      <c r="Q81" s="581"/>
      <c r="R81" s="582"/>
      <c r="S81" s="582"/>
      <c r="T81" s="582"/>
      <c r="U81" s="583"/>
      <c r="V81" s="4"/>
      <c r="W81" s="4"/>
      <c r="X81" s="4"/>
      <c r="Y81" s="4"/>
      <c r="Z81" s="4"/>
    </row>
    <row r="82" spans="1:26" ht="15" hidden="1" customHeight="1" outlineLevel="2" x14ac:dyDescent="0.25">
      <c r="A82" s="13">
        <v>24</v>
      </c>
      <c r="B82" s="593"/>
      <c r="C82" s="584"/>
      <c r="D82" s="581"/>
      <c r="E82" s="582"/>
      <c r="F82" s="582"/>
      <c r="G82" s="582"/>
      <c r="H82" s="582"/>
      <c r="I82" s="582"/>
      <c r="J82" s="582"/>
      <c r="K82" s="582"/>
      <c r="L82" s="582"/>
      <c r="M82" s="582"/>
      <c r="N82" s="582"/>
      <c r="O82" s="582"/>
      <c r="P82" s="584"/>
      <c r="Q82" s="581"/>
      <c r="R82" s="582"/>
      <c r="S82" s="582"/>
      <c r="T82" s="582"/>
      <c r="U82" s="583"/>
      <c r="V82" s="4"/>
      <c r="W82" s="4"/>
      <c r="X82" s="4"/>
      <c r="Y82" s="4"/>
      <c r="Z82" s="4"/>
    </row>
    <row r="83" spans="1:26" ht="15" hidden="1" customHeight="1" outlineLevel="2" x14ac:dyDescent="0.25">
      <c r="A83" s="13">
        <v>25</v>
      </c>
      <c r="B83" s="593"/>
      <c r="C83" s="584"/>
      <c r="D83" s="581"/>
      <c r="E83" s="582"/>
      <c r="F83" s="582"/>
      <c r="G83" s="582"/>
      <c r="H83" s="582"/>
      <c r="I83" s="582"/>
      <c r="J83" s="582"/>
      <c r="K83" s="582"/>
      <c r="L83" s="582"/>
      <c r="M83" s="582"/>
      <c r="N83" s="582"/>
      <c r="O83" s="582"/>
      <c r="P83" s="584"/>
      <c r="Q83" s="581"/>
      <c r="R83" s="582"/>
      <c r="S83" s="582"/>
      <c r="T83" s="582"/>
      <c r="U83" s="583"/>
      <c r="V83" s="4"/>
      <c r="W83" s="4"/>
      <c r="X83" s="4"/>
      <c r="Y83" s="4"/>
      <c r="Z83" s="4"/>
    </row>
    <row r="84" spans="1:26" ht="15" hidden="1" customHeight="1" outlineLevel="2" x14ac:dyDescent="0.25">
      <c r="A84" s="13">
        <v>26</v>
      </c>
      <c r="B84" s="593"/>
      <c r="C84" s="584"/>
      <c r="D84" s="581"/>
      <c r="E84" s="582"/>
      <c r="F84" s="582"/>
      <c r="G84" s="582"/>
      <c r="H84" s="582"/>
      <c r="I84" s="582"/>
      <c r="J84" s="582"/>
      <c r="K84" s="582"/>
      <c r="L84" s="582"/>
      <c r="M84" s="582"/>
      <c r="N84" s="582"/>
      <c r="O84" s="582"/>
      <c r="P84" s="584"/>
      <c r="Q84" s="581"/>
      <c r="R84" s="582"/>
      <c r="S84" s="582"/>
      <c r="T84" s="582"/>
      <c r="U84" s="583"/>
      <c r="V84" s="4"/>
      <c r="W84" s="4"/>
      <c r="X84" s="4"/>
      <c r="Y84" s="4"/>
      <c r="Z84" s="4"/>
    </row>
    <row r="85" spans="1:26" ht="15" hidden="1" customHeight="1" outlineLevel="2" x14ac:dyDescent="0.25">
      <c r="A85" s="13">
        <v>27</v>
      </c>
      <c r="B85" s="593"/>
      <c r="C85" s="584"/>
      <c r="D85" s="581"/>
      <c r="E85" s="582"/>
      <c r="F85" s="582"/>
      <c r="G85" s="582"/>
      <c r="H85" s="582"/>
      <c r="I85" s="582"/>
      <c r="J85" s="582"/>
      <c r="K85" s="582"/>
      <c r="L85" s="582"/>
      <c r="M85" s="582"/>
      <c r="N85" s="582"/>
      <c r="O85" s="582"/>
      <c r="P85" s="584"/>
      <c r="Q85" s="581"/>
      <c r="R85" s="582"/>
      <c r="S85" s="582"/>
      <c r="T85" s="582"/>
      <c r="U85" s="583"/>
      <c r="V85" s="4"/>
      <c r="W85" s="4"/>
      <c r="X85" s="4"/>
      <c r="Y85" s="4"/>
      <c r="Z85" s="4"/>
    </row>
    <row r="86" spans="1:26" ht="15" hidden="1" customHeight="1" outlineLevel="2" x14ac:dyDescent="0.25">
      <c r="A86" s="13">
        <v>28</v>
      </c>
      <c r="B86" s="593"/>
      <c r="C86" s="584"/>
      <c r="D86" s="581"/>
      <c r="E86" s="582"/>
      <c r="F86" s="582"/>
      <c r="G86" s="582"/>
      <c r="H86" s="582"/>
      <c r="I86" s="582"/>
      <c r="J86" s="582"/>
      <c r="K86" s="582"/>
      <c r="L86" s="582"/>
      <c r="M86" s="582"/>
      <c r="N86" s="582"/>
      <c r="O86" s="582"/>
      <c r="P86" s="584"/>
      <c r="Q86" s="581"/>
      <c r="R86" s="582"/>
      <c r="S86" s="582"/>
      <c r="T86" s="582"/>
      <c r="U86" s="583"/>
      <c r="V86" s="4"/>
      <c r="W86" s="4"/>
      <c r="X86" s="4"/>
      <c r="Y86" s="4"/>
      <c r="Z86" s="4"/>
    </row>
    <row r="87" spans="1:26" ht="15" hidden="1" customHeight="1" outlineLevel="2" x14ac:dyDescent="0.25">
      <c r="A87" s="13">
        <v>29</v>
      </c>
      <c r="B87" s="593"/>
      <c r="C87" s="584"/>
      <c r="D87" s="581"/>
      <c r="E87" s="582"/>
      <c r="F87" s="582"/>
      <c r="G87" s="582"/>
      <c r="H87" s="582"/>
      <c r="I87" s="582"/>
      <c r="J87" s="582"/>
      <c r="K87" s="582"/>
      <c r="L87" s="582"/>
      <c r="M87" s="582"/>
      <c r="N87" s="582"/>
      <c r="O87" s="582"/>
      <c r="P87" s="584"/>
      <c r="Q87" s="581"/>
      <c r="R87" s="582"/>
      <c r="S87" s="582"/>
      <c r="T87" s="582"/>
      <c r="U87" s="583"/>
      <c r="V87" s="4"/>
      <c r="W87" s="4"/>
      <c r="X87" s="4"/>
      <c r="Y87" s="4"/>
      <c r="Z87" s="4"/>
    </row>
    <row r="88" spans="1:26" ht="15" hidden="1" customHeight="1" outlineLevel="2" x14ac:dyDescent="0.25">
      <c r="A88" s="13">
        <v>30</v>
      </c>
      <c r="B88" s="593"/>
      <c r="C88" s="584"/>
      <c r="D88" s="581"/>
      <c r="E88" s="582"/>
      <c r="F88" s="582"/>
      <c r="G88" s="582"/>
      <c r="H88" s="582"/>
      <c r="I88" s="582"/>
      <c r="J88" s="582"/>
      <c r="K88" s="582"/>
      <c r="L88" s="582"/>
      <c r="M88" s="582"/>
      <c r="N88" s="582"/>
      <c r="O88" s="582"/>
      <c r="P88" s="584"/>
      <c r="Q88" s="581"/>
      <c r="R88" s="582"/>
      <c r="S88" s="582"/>
      <c r="T88" s="582"/>
      <c r="U88" s="583"/>
      <c r="V88" s="4"/>
      <c r="W88" s="4"/>
      <c r="X88" s="4"/>
      <c r="Y88" s="4"/>
      <c r="Z88" s="4"/>
    </row>
    <row r="89" spans="1:26" ht="15" hidden="1" customHeight="1" outlineLevel="2" x14ac:dyDescent="0.25">
      <c r="A89" s="13">
        <v>31</v>
      </c>
      <c r="B89" s="593"/>
      <c r="C89" s="584"/>
      <c r="D89" s="581"/>
      <c r="E89" s="582"/>
      <c r="F89" s="582"/>
      <c r="G89" s="582"/>
      <c r="H89" s="582"/>
      <c r="I89" s="582"/>
      <c r="J89" s="582"/>
      <c r="K89" s="582"/>
      <c r="L89" s="582"/>
      <c r="M89" s="582"/>
      <c r="N89" s="582"/>
      <c r="O89" s="582"/>
      <c r="P89" s="584"/>
      <c r="Q89" s="581"/>
      <c r="R89" s="582"/>
      <c r="S89" s="582"/>
      <c r="T89" s="582"/>
      <c r="U89" s="583"/>
      <c r="V89" s="4"/>
      <c r="W89" s="4"/>
      <c r="X89" s="4"/>
      <c r="Y89" s="4"/>
      <c r="Z89" s="4"/>
    </row>
    <row r="90" spans="1:26" ht="15" hidden="1" customHeight="1" outlineLevel="2" x14ac:dyDescent="0.25">
      <c r="A90" s="13">
        <v>32</v>
      </c>
      <c r="B90" s="593"/>
      <c r="C90" s="584"/>
      <c r="D90" s="581"/>
      <c r="E90" s="582"/>
      <c r="F90" s="582"/>
      <c r="G90" s="582"/>
      <c r="H90" s="582"/>
      <c r="I90" s="582"/>
      <c r="J90" s="582"/>
      <c r="K90" s="582"/>
      <c r="L90" s="582"/>
      <c r="M90" s="582"/>
      <c r="N90" s="582"/>
      <c r="O90" s="582"/>
      <c r="P90" s="584"/>
      <c r="Q90" s="581"/>
      <c r="R90" s="582"/>
      <c r="S90" s="582"/>
      <c r="T90" s="582"/>
      <c r="U90" s="583"/>
      <c r="V90" s="4"/>
      <c r="W90" s="4"/>
      <c r="X90" s="4"/>
      <c r="Y90" s="4"/>
      <c r="Z90" s="4"/>
    </row>
    <row r="91" spans="1:26" ht="15" hidden="1" customHeight="1" outlineLevel="2" x14ac:dyDescent="0.25">
      <c r="A91" s="13">
        <v>33</v>
      </c>
      <c r="B91" s="593"/>
      <c r="C91" s="584"/>
      <c r="D91" s="581"/>
      <c r="E91" s="582"/>
      <c r="F91" s="582"/>
      <c r="G91" s="582"/>
      <c r="H91" s="582"/>
      <c r="I91" s="582"/>
      <c r="J91" s="582"/>
      <c r="K91" s="582"/>
      <c r="L91" s="582"/>
      <c r="M91" s="582"/>
      <c r="N91" s="582"/>
      <c r="O91" s="582"/>
      <c r="P91" s="584"/>
      <c r="Q91" s="581"/>
      <c r="R91" s="582"/>
      <c r="S91" s="582"/>
      <c r="T91" s="582"/>
      <c r="U91" s="583"/>
      <c r="V91" s="4"/>
      <c r="W91" s="4"/>
      <c r="X91" s="4"/>
      <c r="Y91" s="4"/>
      <c r="Z91" s="4"/>
    </row>
    <row r="92" spans="1:26" ht="15" hidden="1" customHeight="1" outlineLevel="2" x14ac:dyDescent="0.25">
      <c r="A92" s="13">
        <v>34</v>
      </c>
      <c r="B92" s="593"/>
      <c r="C92" s="584"/>
      <c r="D92" s="581"/>
      <c r="E92" s="582"/>
      <c r="F92" s="582"/>
      <c r="G92" s="582"/>
      <c r="H92" s="582"/>
      <c r="I92" s="582"/>
      <c r="J92" s="582"/>
      <c r="K92" s="582"/>
      <c r="L92" s="582"/>
      <c r="M92" s="582"/>
      <c r="N92" s="582"/>
      <c r="O92" s="582"/>
      <c r="P92" s="584"/>
      <c r="Q92" s="581"/>
      <c r="R92" s="582"/>
      <c r="S92" s="582"/>
      <c r="T92" s="582"/>
      <c r="U92" s="583"/>
      <c r="V92" s="4"/>
      <c r="W92" s="4"/>
      <c r="X92" s="4"/>
      <c r="Y92" s="4"/>
      <c r="Z92" s="4"/>
    </row>
    <row r="93" spans="1:26" ht="15" hidden="1" customHeight="1" outlineLevel="2" x14ac:dyDescent="0.25">
      <c r="A93" s="13">
        <v>35</v>
      </c>
      <c r="B93" s="593"/>
      <c r="C93" s="584"/>
      <c r="D93" s="581"/>
      <c r="E93" s="582"/>
      <c r="F93" s="582"/>
      <c r="G93" s="582"/>
      <c r="H93" s="582"/>
      <c r="I93" s="582"/>
      <c r="J93" s="582"/>
      <c r="K93" s="582"/>
      <c r="L93" s="582"/>
      <c r="M93" s="582"/>
      <c r="N93" s="582"/>
      <c r="O93" s="582"/>
      <c r="P93" s="584"/>
      <c r="Q93" s="581"/>
      <c r="R93" s="582"/>
      <c r="S93" s="582"/>
      <c r="T93" s="582"/>
      <c r="U93" s="583"/>
      <c r="V93" s="4"/>
      <c r="W93" s="4"/>
      <c r="X93" s="4"/>
      <c r="Y93" s="4"/>
      <c r="Z93" s="4"/>
    </row>
    <row r="94" spans="1:26" ht="15" hidden="1" customHeight="1" outlineLevel="2" x14ac:dyDescent="0.25">
      <c r="A94" s="13">
        <v>36</v>
      </c>
      <c r="B94" s="593"/>
      <c r="C94" s="584"/>
      <c r="D94" s="581"/>
      <c r="E94" s="582"/>
      <c r="F94" s="582"/>
      <c r="G94" s="582"/>
      <c r="H94" s="582"/>
      <c r="I94" s="582"/>
      <c r="J94" s="582"/>
      <c r="K94" s="582"/>
      <c r="L94" s="582"/>
      <c r="M94" s="582"/>
      <c r="N94" s="582"/>
      <c r="O94" s="582"/>
      <c r="P94" s="584"/>
      <c r="Q94" s="581"/>
      <c r="R94" s="582"/>
      <c r="S94" s="582"/>
      <c r="T94" s="582"/>
      <c r="U94" s="583"/>
      <c r="V94" s="4"/>
      <c r="W94" s="4"/>
      <c r="X94" s="4"/>
      <c r="Y94" s="4"/>
      <c r="Z94" s="4"/>
    </row>
    <row r="95" spans="1:26" ht="15" hidden="1" customHeight="1" outlineLevel="2" x14ac:dyDescent="0.25">
      <c r="A95" s="13">
        <v>37</v>
      </c>
      <c r="B95" s="593"/>
      <c r="C95" s="584"/>
      <c r="D95" s="581"/>
      <c r="E95" s="582"/>
      <c r="F95" s="582"/>
      <c r="G95" s="582"/>
      <c r="H95" s="582"/>
      <c r="I95" s="582"/>
      <c r="J95" s="582"/>
      <c r="K95" s="582"/>
      <c r="L95" s="582"/>
      <c r="M95" s="582"/>
      <c r="N95" s="582"/>
      <c r="O95" s="582"/>
      <c r="P95" s="584"/>
      <c r="Q95" s="581"/>
      <c r="R95" s="582"/>
      <c r="S95" s="582"/>
      <c r="T95" s="582"/>
      <c r="U95" s="583"/>
      <c r="V95" s="4"/>
      <c r="W95" s="4"/>
      <c r="X95" s="4"/>
      <c r="Y95" s="4"/>
      <c r="Z95" s="4"/>
    </row>
    <row r="96" spans="1:26" ht="12.75" customHeight="1" outlineLevel="1" collapsed="1" x14ac:dyDescent="0.25">
      <c r="A96" s="585"/>
      <c r="B96" s="586"/>
      <c r="C96" s="586"/>
      <c r="D96" s="586"/>
      <c r="E96" s="586"/>
      <c r="F96" s="586"/>
      <c r="G96" s="586"/>
      <c r="H96" s="586"/>
      <c r="I96" s="586"/>
      <c r="J96" s="586"/>
      <c r="K96" s="586"/>
      <c r="L96" s="586"/>
      <c r="M96" s="586"/>
      <c r="N96" s="586"/>
      <c r="O96" s="586"/>
      <c r="P96" s="586"/>
      <c r="Q96" s="586"/>
      <c r="R96" s="586"/>
      <c r="S96" s="586"/>
      <c r="T96" s="586"/>
      <c r="U96" s="587"/>
      <c r="V96" s="4"/>
      <c r="W96" s="4"/>
      <c r="X96" s="4"/>
      <c r="Y96" s="4"/>
      <c r="Z96" s="4"/>
    </row>
    <row r="97" spans="1:26" ht="15" hidden="1" customHeight="1" outlineLevel="2" thickBot="1" x14ac:dyDescent="0.3">
      <c r="A97" s="588" t="str">
        <f>+CONCATENATE("Registro de reuniones mes de marzo de ",  'Plan Auditorias CI'!$C$6)</f>
        <v>Registro de reuniones mes de marzo de 2024</v>
      </c>
      <c r="B97" s="589"/>
      <c r="C97" s="589"/>
      <c r="D97" s="589"/>
      <c r="E97" s="589"/>
      <c r="F97" s="589"/>
      <c r="G97" s="589"/>
      <c r="H97" s="589"/>
      <c r="I97" s="589"/>
      <c r="J97" s="589"/>
      <c r="K97" s="589"/>
      <c r="L97" s="589"/>
      <c r="M97" s="589"/>
      <c r="N97" s="589"/>
      <c r="O97" s="589"/>
      <c r="P97" s="589"/>
      <c r="Q97" s="589"/>
      <c r="R97" s="589"/>
      <c r="S97" s="589"/>
      <c r="T97" s="589"/>
      <c r="U97" s="590"/>
      <c r="V97" s="4"/>
      <c r="W97" s="4"/>
      <c r="X97" s="4"/>
      <c r="Y97" s="4"/>
      <c r="Z97" s="4"/>
    </row>
    <row r="98" spans="1:26" ht="15" hidden="1" customHeight="1" outlineLevel="2" x14ac:dyDescent="0.25">
      <c r="A98" s="14" t="s">
        <v>57</v>
      </c>
      <c r="B98" s="591" t="s">
        <v>66</v>
      </c>
      <c r="C98" s="584"/>
      <c r="D98" s="591" t="s">
        <v>67</v>
      </c>
      <c r="E98" s="582"/>
      <c r="F98" s="582"/>
      <c r="G98" s="582"/>
      <c r="H98" s="582"/>
      <c r="I98" s="582"/>
      <c r="J98" s="582"/>
      <c r="K98" s="582"/>
      <c r="L98" s="582"/>
      <c r="M98" s="582"/>
      <c r="N98" s="582"/>
      <c r="O98" s="582"/>
      <c r="P98" s="584"/>
      <c r="Q98" s="592" t="s">
        <v>68</v>
      </c>
      <c r="R98" s="582"/>
      <c r="S98" s="582"/>
      <c r="T98" s="582"/>
      <c r="U98" s="583"/>
      <c r="V98" s="4"/>
      <c r="W98" s="4"/>
      <c r="X98" s="4"/>
      <c r="Y98" s="4"/>
      <c r="Z98" s="4"/>
    </row>
    <row r="99" spans="1:26" ht="15" hidden="1" customHeight="1" outlineLevel="2" x14ac:dyDescent="0.25">
      <c r="A99" s="13">
        <v>1</v>
      </c>
      <c r="B99" s="593"/>
      <c r="C99" s="584"/>
      <c r="D99" s="581"/>
      <c r="E99" s="582"/>
      <c r="F99" s="582"/>
      <c r="G99" s="582"/>
      <c r="H99" s="582"/>
      <c r="I99" s="582"/>
      <c r="J99" s="582"/>
      <c r="K99" s="582"/>
      <c r="L99" s="582"/>
      <c r="M99" s="582"/>
      <c r="N99" s="582"/>
      <c r="O99" s="582"/>
      <c r="P99" s="584"/>
      <c r="Q99" s="581"/>
      <c r="R99" s="582"/>
      <c r="S99" s="582"/>
      <c r="T99" s="582"/>
      <c r="U99" s="583"/>
      <c r="V99" s="4"/>
      <c r="W99" s="4"/>
      <c r="X99" s="4"/>
      <c r="Y99" s="4"/>
      <c r="Z99" s="4"/>
    </row>
    <row r="100" spans="1:26" ht="15" hidden="1" customHeight="1" outlineLevel="2" x14ac:dyDescent="0.25">
      <c r="A100" s="13">
        <v>2</v>
      </c>
      <c r="B100" s="593"/>
      <c r="C100" s="584"/>
      <c r="D100" s="581"/>
      <c r="E100" s="582"/>
      <c r="F100" s="582"/>
      <c r="G100" s="582"/>
      <c r="H100" s="582"/>
      <c r="I100" s="582"/>
      <c r="J100" s="582"/>
      <c r="K100" s="582"/>
      <c r="L100" s="582"/>
      <c r="M100" s="582"/>
      <c r="N100" s="582"/>
      <c r="O100" s="582"/>
      <c r="P100" s="584"/>
      <c r="Q100" s="581"/>
      <c r="R100" s="582"/>
      <c r="S100" s="582"/>
      <c r="T100" s="582"/>
      <c r="U100" s="583"/>
      <c r="V100" s="4"/>
      <c r="W100" s="4"/>
      <c r="X100" s="4"/>
      <c r="Y100" s="4"/>
      <c r="Z100" s="4"/>
    </row>
    <row r="101" spans="1:26" ht="15" hidden="1" customHeight="1" outlineLevel="2" x14ac:dyDescent="0.25">
      <c r="A101" s="13">
        <v>3</v>
      </c>
      <c r="B101" s="593"/>
      <c r="C101" s="584"/>
      <c r="D101" s="581"/>
      <c r="E101" s="582"/>
      <c r="F101" s="582"/>
      <c r="G101" s="582"/>
      <c r="H101" s="582"/>
      <c r="I101" s="582"/>
      <c r="J101" s="582"/>
      <c r="K101" s="582"/>
      <c r="L101" s="582"/>
      <c r="M101" s="582"/>
      <c r="N101" s="582"/>
      <c r="O101" s="582"/>
      <c r="P101" s="584"/>
      <c r="Q101" s="581"/>
      <c r="R101" s="582"/>
      <c r="S101" s="582"/>
      <c r="T101" s="582"/>
      <c r="U101" s="583"/>
      <c r="V101" s="4"/>
      <c r="W101" s="4"/>
      <c r="X101" s="4"/>
      <c r="Y101" s="4"/>
      <c r="Z101" s="4"/>
    </row>
    <row r="102" spans="1:26" ht="15" hidden="1" customHeight="1" outlineLevel="2" x14ac:dyDescent="0.25">
      <c r="A102" s="13">
        <v>4</v>
      </c>
      <c r="B102" s="593"/>
      <c r="C102" s="584"/>
      <c r="D102" s="581"/>
      <c r="E102" s="582"/>
      <c r="F102" s="582"/>
      <c r="G102" s="582"/>
      <c r="H102" s="582"/>
      <c r="I102" s="582"/>
      <c r="J102" s="582"/>
      <c r="K102" s="582"/>
      <c r="L102" s="582"/>
      <c r="M102" s="582"/>
      <c r="N102" s="582"/>
      <c r="O102" s="582"/>
      <c r="P102" s="584"/>
      <c r="Q102" s="581"/>
      <c r="R102" s="582"/>
      <c r="S102" s="582"/>
      <c r="T102" s="582"/>
      <c r="U102" s="583"/>
      <c r="V102" s="4"/>
      <c r="W102" s="4"/>
      <c r="X102" s="4"/>
      <c r="Y102" s="4"/>
      <c r="Z102" s="4"/>
    </row>
    <row r="103" spans="1:26" ht="15" hidden="1" customHeight="1" outlineLevel="2" x14ac:dyDescent="0.25">
      <c r="A103" s="13">
        <v>5</v>
      </c>
      <c r="B103" s="593"/>
      <c r="C103" s="584"/>
      <c r="D103" s="581"/>
      <c r="E103" s="582"/>
      <c r="F103" s="582"/>
      <c r="G103" s="582"/>
      <c r="H103" s="582"/>
      <c r="I103" s="582"/>
      <c r="J103" s="582"/>
      <c r="K103" s="582"/>
      <c r="L103" s="582"/>
      <c r="M103" s="582"/>
      <c r="N103" s="582"/>
      <c r="O103" s="582"/>
      <c r="P103" s="584"/>
      <c r="Q103" s="581"/>
      <c r="R103" s="582"/>
      <c r="S103" s="582"/>
      <c r="T103" s="582"/>
      <c r="U103" s="583"/>
      <c r="V103" s="4"/>
      <c r="W103" s="4"/>
      <c r="X103" s="4"/>
      <c r="Y103" s="4"/>
      <c r="Z103" s="4"/>
    </row>
    <row r="104" spans="1:26" ht="15" hidden="1" customHeight="1" outlineLevel="2" x14ac:dyDescent="0.25">
      <c r="A104" s="13">
        <v>6</v>
      </c>
      <c r="B104" s="593"/>
      <c r="C104" s="584"/>
      <c r="D104" s="581"/>
      <c r="E104" s="582"/>
      <c r="F104" s="582"/>
      <c r="G104" s="582"/>
      <c r="H104" s="582"/>
      <c r="I104" s="582"/>
      <c r="J104" s="582"/>
      <c r="K104" s="582"/>
      <c r="L104" s="582"/>
      <c r="M104" s="582"/>
      <c r="N104" s="582"/>
      <c r="O104" s="582"/>
      <c r="P104" s="584"/>
      <c r="Q104" s="581"/>
      <c r="R104" s="582"/>
      <c r="S104" s="582"/>
      <c r="T104" s="582"/>
      <c r="U104" s="583"/>
      <c r="V104" s="4"/>
      <c r="W104" s="4"/>
      <c r="X104" s="4"/>
      <c r="Y104" s="4"/>
      <c r="Z104" s="4"/>
    </row>
    <row r="105" spans="1:26" ht="15" hidden="1" customHeight="1" outlineLevel="2" x14ac:dyDescent="0.25">
      <c r="A105" s="13">
        <v>7</v>
      </c>
      <c r="B105" s="593"/>
      <c r="C105" s="584"/>
      <c r="D105" s="581"/>
      <c r="E105" s="582"/>
      <c r="F105" s="582"/>
      <c r="G105" s="582"/>
      <c r="H105" s="582"/>
      <c r="I105" s="582"/>
      <c r="J105" s="582"/>
      <c r="K105" s="582"/>
      <c r="L105" s="582"/>
      <c r="M105" s="582"/>
      <c r="N105" s="582"/>
      <c r="O105" s="582"/>
      <c r="P105" s="584"/>
      <c r="Q105" s="581"/>
      <c r="R105" s="582"/>
      <c r="S105" s="582"/>
      <c r="T105" s="582"/>
      <c r="U105" s="583"/>
      <c r="V105" s="4"/>
      <c r="W105" s="4"/>
      <c r="X105" s="4"/>
      <c r="Y105" s="4"/>
      <c r="Z105" s="4"/>
    </row>
    <row r="106" spans="1:26" ht="15" hidden="1" customHeight="1" outlineLevel="2" x14ac:dyDescent="0.25">
      <c r="A106" s="13">
        <v>8</v>
      </c>
      <c r="B106" s="593"/>
      <c r="C106" s="584"/>
      <c r="D106" s="581"/>
      <c r="E106" s="582"/>
      <c r="F106" s="582"/>
      <c r="G106" s="582"/>
      <c r="H106" s="582"/>
      <c r="I106" s="582"/>
      <c r="J106" s="582"/>
      <c r="K106" s="582"/>
      <c r="L106" s="582"/>
      <c r="M106" s="582"/>
      <c r="N106" s="582"/>
      <c r="O106" s="582"/>
      <c r="P106" s="584"/>
      <c r="Q106" s="581"/>
      <c r="R106" s="582"/>
      <c r="S106" s="582"/>
      <c r="T106" s="582"/>
      <c r="U106" s="583"/>
      <c r="V106" s="4"/>
      <c r="W106" s="4"/>
      <c r="X106" s="4"/>
      <c r="Y106" s="4"/>
      <c r="Z106" s="4"/>
    </row>
    <row r="107" spans="1:26" ht="15" hidden="1" customHeight="1" outlineLevel="2" x14ac:dyDescent="0.25">
      <c r="A107" s="13">
        <v>9</v>
      </c>
      <c r="B107" s="593"/>
      <c r="C107" s="584"/>
      <c r="D107" s="581"/>
      <c r="E107" s="582"/>
      <c r="F107" s="582"/>
      <c r="G107" s="582"/>
      <c r="H107" s="582"/>
      <c r="I107" s="582"/>
      <c r="J107" s="582"/>
      <c r="K107" s="582"/>
      <c r="L107" s="582"/>
      <c r="M107" s="582"/>
      <c r="N107" s="582"/>
      <c r="O107" s="582"/>
      <c r="P107" s="584"/>
      <c r="Q107" s="581"/>
      <c r="R107" s="582"/>
      <c r="S107" s="582"/>
      <c r="T107" s="582"/>
      <c r="U107" s="583"/>
      <c r="V107" s="4"/>
      <c r="W107" s="4"/>
      <c r="X107" s="4"/>
      <c r="Y107" s="4"/>
      <c r="Z107" s="4"/>
    </row>
    <row r="108" spans="1:26" ht="15" hidden="1" customHeight="1" outlineLevel="2" x14ac:dyDescent="0.25">
      <c r="A108" s="13">
        <v>10</v>
      </c>
      <c r="B108" s="593"/>
      <c r="C108" s="584"/>
      <c r="D108" s="581"/>
      <c r="E108" s="582"/>
      <c r="F108" s="582"/>
      <c r="G108" s="582"/>
      <c r="H108" s="582"/>
      <c r="I108" s="582"/>
      <c r="J108" s="582"/>
      <c r="K108" s="582"/>
      <c r="L108" s="582"/>
      <c r="M108" s="582"/>
      <c r="N108" s="582"/>
      <c r="O108" s="582"/>
      <c r="P108" s="584"/>
      <c r="Q108" s="581"/>
      <c r="R108" s="582"/>
      <c r="S108" s="582"/>
      <c r="T108" s="582"/>
      <c r="U108" s="583"/>
      <c r="V108" s="4"/>
      <c r="W108" s="4"/>
      <c r="X108" s="4"/>
      <c r="Y108" s="4"/>
      <c r="Z108" s="4"/>
    </row>
    <row r="109" spans="1:26" ht="15" hidden="1" customHeight="1" outlineLevel="2" x14ac:dyDescent="0.25">
      <c r="A109" s="13">
        <v>11</v>
      </c>
      <c r="B109" s="593"/>
      <c r="C109" s="584"/>
      <c r="D109" s="581"/>
      <c r="E109" s="582"/>
      <c r="F109" s="582"/>
      <c r="G109" s="582"/>
      <c r="H109" s="582"/>
      <c r="I109" s="582"/>
      <c r="J109" s="582"/>
      <c r="K109" s="582"/>
      <c r="L109" s="582"/>
      <c r="M109" s="582"/>
      <c r="N109" s="582"/>
      <c r="O109" s="582"/>
      <c r="P109" s="584"/>
      <c r="Q109" s="581"/>
      <c r="R109" s="582"/>
      <c r="S109" s="582"/>
      <c r="T109" s="582"/>
      <c r="U109" s="583"/>
      <c r="V109" s="4"/>
      <c r="W109" s="4"/>
      <c r="X109" s="4"/>
      <c r="Y109" s="4"/>
      <c r="Z109" s="4"/>
    </row>
    <row r="110" spans="1:26" ht="15" hidden="1" customHeight="1" outlineLevel="2" x14ac:dyDescent="0.25">
      <c r="A110" s="13">
        <v>12</v>
      </c>
      <c r="B110" s="593"/>
      <c r="C110" s="584"/>
      <c r="D110" s="581"/>
      <c r="E110" s="582"/>
      <c r="F110" s="582"/>
      <c r="G110" s="582"/>
      <c r="H110" s="582"/>
      <c r="I110" s="582"/>
      <c r="J110" s="582"/>
      <c r="K110" s="582"/>
      <c r="L110" s="582"/>
      <c r="M110" s="582"/>
      <c r="N110" s="582"/>
      <c r="O110" s="582"/>
      <c r="P110" s="584"/>
      <c r="Q110" s="581"/>
      <c r="R110" s="582"/>
      <c r="S110" s="582"/>
      <c r="T110" s="582"/>
      <c r="U110" s="583"/>
      <c r="V110" s="4"/>
      <c r="W110" s="4"/>
      <c r="X110" s="4"/>
      <c r="Y110" s="4"/>
      <c r="Z110" s="4"/>
    </row>
    <row r="111" spans="1:26" ht="15" hidden="1" customHeight="1" outlineLevel="2" x14ac:dyDescent="0.25">
      <c r="A111" s="13">
        <v>13</v>
      </c>
      <c r="B111" s="593"/>
      <c r="C111" s="584"/>
      <c r="D111" s="581"/>
      <c r="E111" s="582"/>
      <c r="F111" s="582"/>
      <c r="G111" s="582"/>
      <c r="H111" s="582"/>
      <c r="I111" s="582"/>
      <c r="J111" s="582"/>
      <c r="K111" s="582"/>
      <c r="L111" s="582"/>
      <c r="M111" s="582"/>
      <c r="N111" s="582"/>
      <c r="O111" s="582"/>
      <c r="P111" s="584"/>
      <c r="Q111" s="581"/>
      <c r="R111" s="582"/>
      <c r="S111" s="582"/>
      <c r="T111" s="582"/>
      <c r="U111" s="583"/>
      <c r="V111" s="4"/>
      <c r="W111" s="4"/>
      <c r="X111" s="4"/>
      <c r="Y111" s="4"/>
      <c r="Z111" s="4"/>
    </row>
    <row r="112" spans="1:26" ht="15" hidden="1" customHeight="1" outlineLevel="2" x14ac:dyDescent="0.25">
      <c r="A112" s="13">
        <v>14</v>
      </c>
      <c r="B112" s="593"/>
      <c r="C112" s="584"/>
      <c r="D112" s="581"/>
      <c r="E112" s="582"/>
      <c r="F112" s="582"/>
      <c r="G112" s="582"/>
      <c r="H112" s="582"/>
      <c r="I112" s="582"/>
      <c r="J112" s="582"/>
      <c r="K112" s="582"/>
      <c r="L112" s="582"/>
      <c r="M112" s="582"/>
      <c r="N112" s="582"/>
      <c r="O112" s="582"/>
      <c r="P112" s="584"/>
      <c r="Q112" s="581"/>
      <c r="R112" s="582"/>
      <c r="S112" s="582"/>
      <c r="T112" s="582"/>
      <c r="U112" s="583"/>
      <c r="V112" s="4"/>
      <c r="W112" s="4"/>
      <c r="X112" s="4"/>
      <c r="Y112" s="4"/>
      <c r="Z112" s="4"/>
    </row>
    <row r="113" spans="1:26" ht="15" hidden="1" customHeight="1" outlineLevel="2" x14ac:dyDescent="0.25">
      <c r="A113" s="13">
        <v>15</v>
      </c>
      <c r="B113" s="593"/>
      <c r="C113" s="584"/>
      <c r="D113" s="581"/>
      <c r="E113" s="582"/>
      <c r="F113" s="582"/>
      <c r="G113" s="582"/>
      <c r="H113" s="582"/>
      <c r="I113" s="582"/>
      <c r="J113" s="582"/>
      <c r="K113" s="582"/>
      <c r="L113" s="582"/>
      <c r="M113" s="582"/>
      <c r="N113" s="582"/>
      <c r="O113" s="582"/>
      <c r="P113" s="584"/>
      <c r="Q113" s="581"/>
      <c r="R113" s="582"/>
      <c r="S113" s="582"/>
      <c r="T113" s="582"/>
      <c r="U113" s="583"/>
      <c r="V113" s="4"/>
      <c r="W113" s="4"/>
      <c r="X113" s="4"/>
      <c r="Y113" s="4"/>
      <c r="Z113" s="4"/>
    </row>
    <row r="114" spans="1:26" ht="15" hidden="1" customHeight="1" outlineLevel="2" x14ac:dyDescent="0.25">
      <c r="A114" s="13">
        <v>16</v>
      </c>
      <c r="B114" s="593"/>
      <c r="C114" s="584"/>
      <c r="D114" s="581"/>
      <c r="E114" s="582"/>
      <c r="F114" s="582"/>
      <c r="G114" s="582"/>
      <c r="H114" s="582"/>
      <c r="I114" s="582"/>
      <c r="J114" s="582"/>
      <c r="K114" s="582"/>
      <c r="L114" s="582"/>
      <c r="M114" s="582"/>
      <c r="N114" s="582"/>
      <c r="O114" s="582"/>
      <c r="P114" s="584"/>
      <c r="Q114" s="581"/>
      <c r="R114" s="582"/>
      <c r="S114" s="582"/>
      <c r="T114" s="582"/>
      <c r="U114" s="583"/>
      <c r="V114" s="4"/>
      <c r="W114" s="4"/>
      <c r="X114" s="4"/>
      <c r="Y114" s="4"/>
      <c r="Z114" s="4"/>
    </row>
    <row r="115" spans="1:26" ht="15" hidden="1" customHeight="1" outlineLevel="2" x14ac:dyDescent="0.25">
      <c r="A115" s="13">
        <v>17</v>
      </c>
      <c r="B115" s="593"/>
      <c r="C115" s="584"/>
      <c r="D115" s="581"/>
      <c r="E115" s="582"/>
      <c r="F115" s="582"/>
      <c r="G115" s="582"/>
      <c r="H115" s="582"/>
      <c r="I115" s="582"/>
      <c r="J115" s="582"/>
      <c r="K115" s="582"/>
      <c r="L115" s="582"/>
      <c r="M115" s="582"/>
      <c r="N115" s="582"/>
      <c r="O115" s="582"/>
      <c r="P115" s="584"/>
      <c r="Q115" s="581"/>
      <c r="R115" s="582"/>
      <c r="S115" s="582"/>
      <c r="T115" s="582"/>
      <c r="U115" s="583"/>
      <c r="V115" s="4"/>
      <c r="W115" s="4"/>
      <c r="X115" s="4"/>
      <c r="Y115" s="4"/>
      <c r="Z115" s="4"/>
    </row>
    <row r="116" spans="1:26" ht="15" hidden="1" customHeight="1" outlineLevel="2" x14ac:dyDescent="0.25">
      <c r="A116" s="13">
        <v>18</v>
      </c>
      <c r="B116" s="593"/>
      <c r="C116" s="584"/>
      <c r="D116" s="581"/>
      <c r="E116" s="582"/>
      <c r="F116" s="582"/>
      <c r="G116" s="582"/>
      <c r="H116" s="582"/>
      <c r="I116" s="582"/>
      <c r="J116" s="582"/>
      <c r="K116" s="582"/>
      <c r="L116" s="582"/>
      <c r="M116" s="582"/>
      <c r="N116" s="582"/>
      <c r="O116" s="582"/>
      <c r="P116" s="584"/>
      <c r="Q116" s="581"/>
      <c r="R116" s="582"/>
      <c r="S116" s="582"/>
      <c r="T116" s="582"/>
      <c r="U116" s="583"/>
      <c r="V116" s="4"/>
      <c r="W116" s="4"/>
      <c r="X116" s="4"/>
      <c r="Y116" s="4"/>
      <c r="Z116" s="4"/>
    </row>
    <row r="117" spans="1:26" ht="15" hidden="1" customHeight="1" outlineLevel="2" x14ac:dyDescent="0.25">
      <c r="A117" s="13">
        <v>19</v>
      </c>
      <c r="B117" s="593"/>
      <c r="C117" s="584"/>
      <c r="D117" s="581"/>
      <c r="E117" s="582"/>
      <c r="F117" s="582"/>
      <c r="G117" s="582"/>
      <c r="H117" s="582"/>
      <c r="I117" s="582"/>
      <c r="J117" s="582"/>
      <c r="K117" s="582"/>
      <c r="L117" s="582"/>
      <c r="M117" s="582"/>
      <c r="N117" s="582"/>
      <c r="O117" s="582"/>
      <c r="P117" s="584"/>
      <c r="Q117" s="581"/>
      <c r="R117" s="582"/>
      <c r="S117" s="582"/>
      <c r="T117" s="582"/>
      <c r="U117" s="583"/>
      <c r="V117" s="4"/>
      <c r="W117" s="4"/>
      <c r="X117" s="4"/>
      <c r="Y117" s="4"/>
      <c r="Z117" s="4"/>
    </row>
    <row r="118" spans="1:26" ht="15" hidden="1" customHeight="1" outlineLevel="2" x14ac:dyDescent="0.25">
      <c r="A118" s="13">
        <v>20</v>
      </c>
      <c r="B118" s="593"/>
      <c r="C118" s="584"/>
      <c r="D118" s="581"/>
      <c r="E118" s="582"/>
      <c r="F118" s="582"/>
      <c r="G118" s="582"/>
      <c r="H118" s="582"/>
      <c r="I118" s="582"/>
      <c r="J118" s="582"/>
      <c r="K118" s="582"/>
      <c r="L118" s="582"/>
      <c r="M118" s="582"/>
      <c r="N118" s="582"/>
      <c r="O118" s="582"/>
      <c r="P118" s="584"/>
      <c r="Q118" s="581"/>
      <c r="R118" s="582"/>
      <c r="S118" s="582"/>
      <c r="T118" s="582"/>
      <c r="U118" s="583"/>
      <c r="V118" s="4"/>
      <c r="W118" s="4"/>
      <c r="X118" s="4"/>
      <c r="Y118" s="4"/>
      <c r="Z118" s="4"/>
    </row>
    <row r="119" spans="1:26" ht="15" hidden="1" customHeight="1" outlineLevel="2" x14ac:dyDescent="0.25">
      <c r="A119" s="13">
        <v>21</v>
      </c>
      <c r="B119" s="593"/>
      <c r="C119" s="584"/>
      <c r="D119" s="581"/>
      <c r="E119" s="582"/>
      <c r="F119" s="582"/>
      <c r="G119" s="582"/>
      <c r="H119" s="582"/>
      <c r="I119" s="582"/>
      <c r="J119" s="582"/>
      <c r="K119" s="582"/>
      <c r="L119" s="582"/>
      <c r="M119" s="582"/>
      <c r="N119" s="582"/>
      <c r="O119" s="582"/>
      <c r="P119" s="584"/>
      <c r="Q119" s="581"/>
      <c r="R119" s="582"/>
      <c r="S119" s="582"/>
      <c r="T119" s="582"/>
      <c r="U119" s="583"/>
      <c r="V119" s="4"/>
      <c r="W119" s="4"/>
      <c r="X119" s="4"/>
      <c r="Y119" s="4"/>
      <c r="Z119" s="4"/>
    </row>
    <row r="120" spans="1:26" ht="15" hidden="1" customHeight="1" outlineLevel="2" x14ac:dyDescent="0.25">
      <c r="A120" s="13">
        <v>22</v>
      </c>
      <c r="B120" s="593"/>
      <c r="C120" s="584"/>
      <c r="D120" s="581"/>
      <c r="E120" s="582"/>
      <c r="F120" s="582"/>
      <c r="G120" s="582"/>
      <c r="H120" s="582"/>
      <c r="I120" s="582"/>
      <c r="J120" s="582"/>
      <c r="K120" s="582"/>
      <c r="L120" s="582"/>
      <c r="M120" s="582"/>
      <c r="N120" s="582"/>
      <c r="O120" s="582"/>
      <c r="P120" s="584"/>
      <c r="Q120" s="581"/>
      <c r="R120" s="582"/>
      <c r="S120" s="582"/>
      <c r="T120" s="582"/>
      <c r="U120" s="583"/>
      <c r="V120" s="4"/>
      <c r="W120" s="4"/>
      <c r="X120" s="4"/>
      <c r="Y120" s="4"/>
      <c r="Z120" s="4"/>
    </row>
    <row r="121" spans="1:26" ht="15" hidden="1" customHeight="1" outlineLevel="2" x14ac:dyDescent="0.25">
      <c r="A121" s="13">
        <v>23</v>
      </c>
      <c r="B121" s="593"/>
      <c r="C121" s="584"/>
      <c r="D121" s="581"/>
      <c r="E121" s="582"/>
      <c r="F121" s="582"/>
      <c r="G121" s="582"/>
      <c r="H121" s="582"/>
      <c r="I121" s="582"/>
      <c r="J121" s="582"/>
      <c r="K121" s="582"/>
      <c r="L121" s="582"/>
      <c r="M121" s="582"/>
      <c r="N121" s="582"/>
      <c r="O121" s="582"/>
      <c r="P121" s="584"/>
      <c r="Q121" s="581"/>
      <c r="R121" s="582"/>
      <c r="S121" s="582"/>
      <c r="T121" s="582"/>
      <c r="U121" s="583"/>
      <c r="V121" s="4"/>
      <c r="W121" s="4"/>
      <c r="X121" s="4"/>
      <c r="Y121" s="4"/>
      <c r="Z121" s="4"/>
    </row>
    <row r="122" spans="1:26" ht="15" hidden="1" customHeight="1" outlineLevel="2" x14ac:dyDescent="0.25">
      <c r="A122" s="13">
        <v>24</v>
      </c>
      <c r="B122" s="593"/>
      <c r="C122" s="584"/>
      <c r="D122" s="581"/>
      <c r="E122" s="582"/>
      <c r="F122" s="582"/>
      <c r="G122" s="582"/>
      <c r="H122" s="582"/>
      <c r="I122" s="582"/>
      <c r="J122" s="582"/>
      <c r="K122" s="582"/>
      <c r="L122" s="582"/>
      <c r="M122" s="582"/>
      <c r="N122" s="582"/>
      <c r="O122" s="582"/>
      <c r="P122" s="584"/>
      <c r="Q122" s="581"/>
      <c r="R122" s="582"/>
      <c r="S122" s="582"/>
      <c r="T122" s="582"/>
      <c r="U122" s="583"/>
      <c r="V122" s="4"/>
      <c r="W122" s="4"/>
      <c r="X122" s="4"/>
      <c r="Y122" s="4"/>
      <c r="Z122" s="4"/>
    </row>
    <row r="123" spans="1:26" ht="15" hidden="1" customHeight="1" outlineLevel="2" x14ac:dyDescent="0.25">
      <c r="A123" s="13">
        <v>25</v>
      </c>
      <c r="B123" s="593"/>
      <c r="C123" s="584"/>
      <c r="D123" s="581"/>
      <c r="E123" s="582"/>
      <c r="F123" s="582"/>
      <c r="G123" s="582"/>
      <c r="H123" s="582"/>
      <c r="I123" s="582"/>
      <c r="J123" s="582"/>
      <c r="K123" s="582"/>
      <c r="L123" s="582"/>
      <c r="M123" s="582"/>
      <c r="N123" s="582"/>
      <c r="O123" s="582"/>
      <c r="P123" s="584"/>
      <c r="Q123" s="581"/>
      <c r="R123" s="582"/>
      <c r="S123" s="582"/>
      <c r="T123" s="582"/>
      <c r="U123" s="583"/>
      <c r="V123" s="4"/>
      <c r="W123" s="4"/>
      <c r="X123" s="4"/>
      <c r="Y123" s="4"/>
      <c r="Z123" s="4"/>
    </row>
    <row r="124" spans="1:26" ht="15" hidden="1" customHeight="1" outlineLevel="2" x14ac:dyDescent="0.25">
      <c r="A124" s="13">
        <v>26</v>
      </c>
      <c r="B124" s="593"/>
      <c r="C124" s="584"/>
      <c r="D124" s="581"/>
      <c r="E124" s="582"/>
      <c r="F124" s="582"/>
      <c r="G124" s="582"/>
      <c r="H124" s="582"/>
      <c r="I124" s="582"/>
      <c r="J124" s="582"/>
      <c r="K124" s="582"/>
      <c r="L124" s="582"/>
      <c r="M124" s="582"/>
      <c r="N124" s="582"/>
      <c r="O124" s="582"/>
      <c r="P124" s="584"/>
      <c r="Q124" s="581"/>
      <c r="R124" s="582"/>
      <c r="S124" s="582"/>
      <c r="T124" s="582"/>
      <c r="U124" s="583"/>
      <c r="V124" s="4"/>
      <c r="W124" s="4"/>
      <c r="X124" s="4"/>
      <c r="Y124" s="4"/>
      <c r="Z124" s="4"/>
    </row>
    <row r="125" spans="1:26" ht="15" hidden="1" customHeight="1" outlineLevel="2" x14ac:dyDescent="0.25">
      <c r="A125" s="13">
        <v>27</v>
      </c>
      <c r="B125" s="593"/>
      <c r="C125" s="584"/>
      <c r="D125" s="581"/>
      <c r="E125" s="582"/>
      <c r="F125" s="582"/>
      <c r="G125" s="582"/>
      <c r="H125" s="582"/>
      <c r="I125" s="582"/>
      <c r="J125" s="582"/>
      <c r="K125" s="582"/>
      <c r="L125" s="582"/>
      <c r="M125" s="582"/>
      <c r="N125" s="582"/>
      <c r="O125" s="582"/>
      <c r="P125" s="584"/>
      <c r="Q125" s="581"/>
      <c r="R125" s="582"/>
      <c r="S125" s="582"/>
      <c r="T125" s="582"/>
      <c r="U125" s="583"/>
      <c r="V125" s="4"/>
      <c r="W125" s="4"/>
      <c r="X125" s="4"/>
      <c r="Y125" s="4"/>
      <c r="Z125" s="4"/>
    </row>
    <row r="126" spans="1:26" ht="15" hidden="1" customHeight="1" outlineLevel="2" x14ac:dyDescent="0.25">
      <c r="A126" s="13">
        <v>28</v>
      </c>
      <c r="B126" s="593"/>
      <c r="C126" s="584"/>
      <c r="D126" s="581"/>
      <c r="E126" s="582"/>
      <c r="F126" s="582"/>
      <c r="G126" s="582"/>
      <c r="H126" s="582"/>
      <c r="I126" s="582"/>
      <c r="J126" s="582"/>
      <c r="K126" s="582"/>
      <c r="L126" s="582"/>
      <c r="M126" s="582"/>
      <c r="N126" s="582"/>
      <c r="O126" s="582"/>
      <c r="P126" s="584"/>
      <c r="Q126" s="581"/>
      <c r="R126" s="582"/>
      <c r="S126" s="582"/>
      <c r="T126" s="582"/>
      <c r="U126" s="583"/>
      <c r="V126" s="4"/>
      <c r="W126" s="4"/>
      <c r="X126" s="4"/>
      <c r="Y126" s="4"/>
      <c r="Z126" s="4"/>
    </row>
    <row r="127" spans="1:26" ht="12.75" customHeight="1" outlineLevel="1" collapsed="1" x14ac:dyDescent="0.25">
      <c r="A127" s="585"/>
      <c r="B127" s="586"/>
      <c r="C127" s="586"/>
      <c r="D127" s="586"/>
      <c r="E127" s="586"/>
      <c r="F127" s="586"/>
      <c r="G127" s="586"/>
      <c r="H127" s="586"/>
      <c r="I127" s="586"/>
      <c r="J127" s="586"/>
      <c r="K127" s="586"/>
      <c r="L127" s="586"/>
      <c r="M127" s="586"/>
      <c r="N127" s="586"/>
      <c r="O127" s="586"/>
      <c r="P127" s="586"/>
      <c r="Q127" s="586"/>
      <c r="R127" s="586"/>
      <c r="S127" s="586"/>
      <c r="T127" s="586"/>
      <c r="U127" s="587"/>
      <c r="V127" s="4"/>
      <c r="W127" s="4"/>
      <c r="X127" s="4"/>
      <c r="Y127" s="4"/>
      <c r="Z127" s="4"/>
    </row>
    <row r="128" spans="1:26" ht="15" hidden="1" customHeight="1" outlineLevel="2" thickBot="1" x14ac:dyDescent="0.3">
      <c r="A128" s="588" t="str">
        <f>+CONCATENATE("Registro de reuniones mes de abril de ",  'Plan Auditorias CI'!$C$6)</f>
        <v>Registro de reuniones mes de abril de 2024</v>
      </c>
      <c r="B128" s="589"/>
      <c r="C128" s="589"/>
      <c r="D128" s="589"/>
      <c r="E128" s="589"/>
      <c r="F128" s="589"/>
      <c r="G128" s="589"/>
      <c r="H128" s="589"/>
      <c r="I128" s="589"/>
      <c r="J128" s="589"/>
      <c r="K128" s="589"/>
      <c r="L128" s="589"/>
      <c r="M128" s="589"/>
      <c r="N128" s="589"/>
      <c r="O128" s="589"/>
      <c r="P128" s="589"/>
      <c r="Q128" s="589"/>
      <c r="R128" s="589"/>
      <c r="S128" s="589"/>
      <c r="T128" s="589"/>
      <c r="U128" s="590"/>
      <c r="V128" s="4"/>
      <c r="W128" s="4"/>
      <c r="X128" s="4"/>
      <c r="Y128" s="4"/>
      <c r="Z128" s="4"/>
    </row>
    <row r="129" spans="1:26" ht="15" hidden="1" customHeight="1" outlineLevel="2" x14ac:dyDescent="0.25">
      <c r="A129" s="14" t="s">
        <v>57</v>
      </c>
      <c r="B129" s="591" t="s">
        <v>66</v>
      </c>
      <c r="C129" s="584"/>
      <c r="D129" s="591" t="s">
        <v>67</v>
      </c>
      <c r="E129" s="582"/>
      <c r="F129" s="582"/>
      <c r="G129" s="582"/>
      <c r="H129" s="582"/>
      <c r="I129" s="582"/>
      <c r="J129" s="582"/>
      <c r="K129" s="582"/>
      <c r="L129" s="582"/>
      <c r="M129" s="582"/>
      <c r="N129" s="582"/>
      <c r="O129" s="582"/>
      <c r="P129" s="584"/>
      <c r="Q129" s="592" t="s">
        <v>68</v>
      </c>
      <c r="R129" s="582"/>
      <c r="S129" s="582"/>
      <c r="T129" s="582"/>
      <c r="U129" s="583"/>
      <c r="V129" s="4"/>
      <c r="W129" s="4"/>
      <c r="X129" s="4"/>
      <c r="Y129" s="4"/>
      <c r="Z129" s="4"/>
    </row>
    <row r="130" spans="1:26" ht="15" hidden="1" customHeight="1" outlineLevel="2" x14ac:dyDescent="0.25">
      <c r="A130" s="13">
        <v>1</v>
      </c>
      <c r="B130" s="593"/>
      <c r="C130" s="584"/>
      <c r="D130" s="581"/>
      <c r="E130" s="582"/>
      <c r="F130" s="582"/>
      <c r="G130" s="582"/>
      <c r="H130" s="582"/>
      <c r="I130" s="582"/>
      <c r="J130" s="582"/>
      <c r="K130" s="582"/>
      <c r="L130" s="582"/>
      <c r="M130" s="582"/>
      <c r="N130" s="582"/>
      <c r="O130" s="582"/>
      <c r="P130" s="584"/>
      <c r="Q130" s="581"/>
      <c r="R130" s="582"/>
      <c r="S130" s="582"/>
      <c r="T130" s="582"/>
      <c r="U130" s="583"/>
      <c r="V130" s="4"/>
      <c r="W130" s="4"/>
      <c r="X130" s="4"/>
      <c r="Y130" s="4"/>
      <c r="Z130" s="4"/>
    </row>
    <row r="131" spans="1:26" ht="15" hidden="1" customHeight="1" outlineLevel="2" x14ac:dyDescent="0.25">
      <c r="A131" s="13">
        <v>2</v>
      </c>
      <c r="B131" s="593"/>
      <c r="C131" s="584"/>
      <c r="D131" s="581"/>
      <c r="E131" s="582"/>
      <c r="F131" s="582"/>
      <c r="G131" s="582"/>
      <c r="H131" s="582"/>
      <c r="I131" s="582"/>
      <c r="J131" s="582"/>
      <c r="K131" s="582"/>
      <c r="L131" s="582"/>
      <c r="M131" s="582"/>
      <c r="N131" s="582"/>
      <c r="O131" s="582"/>
      <c r="P131" s="584"/>
      <c r="Q131" s="581"/>
      <c r="R131" s="582"/>
      <c r="S131" s="582"/>
      <c r="T131" s="582"/>
      <c r="U131" s="583"/>
      <c r="V131" s="4"/>
      <c r="W131" s="4"/>
      <c r="X131" s="4"/>
      <c r="Y131" s="4"/>
      <c r="Z131" s="4"/>
    </row>
    <row r="132" spans="1:26" ht="15" hidden="1" customHeight="1" outlineLevel="2" x14ac:dyDescent="0.25">
      <c r="A132" s="13">
        <v>3</v>
      </c>
      <c r="B132" s="593"/>
      <c r="C132" s="584"/>
      <c r="D132" s="581"/>
      <c r="E132" s="582"/>
      <c r="F132" s="582"/>
      <c r="G132" s="582"/>
      <c r="H132" s="582"/>
      <c r="I132" s="582"/>
      <c r="J132" s="582"/>
      <c r="K132" s="582"/>
      <c r="L132" s="582"/>
      <c r="M132" s="582"/>
      <c r="N132" s="582"/>
      <c r="O132" s="582"/>
      <c r="P132" s="584"/>
      <c r="Q132" s="581"/>
      <c r="R132" s="582"/>
      <c r="S132" s="582"/>
      <c r="T132" s="582"/>
      <c r="U132" s="583"/>
      <c r="V132" s="4"/>
      <c r="W132" s="4"/>
      <c r="X132" s="4"/>
      <c r="Y132" s="4"/>
      <c r="Z132" s="4"/>
    </row>
    <row r="133" spans="1:26" ht="15" hidden="1" customHeight="1" outlineLevel="2" x14ac:dyDescent="0.25">
      <c r="A133" s="13">
        <v>4</v>
      </c>
      <c r="B133" s="593"/>
      <c r="C133" s="584"/>
      <c r="D133" s="581"/>
      <c r="E133" s="582"/>
      <c r="F133" s="582"/>
      <c r="G133" s="582"/>
      <c r="H133" s="582"/>
      <c r="I133" s="582"/>
      <c r="J133" s="582"/>
      <c r="K133" s="582"/>
      <c r="L133" s="582"/>
      <c r="M133" s="582"/>
      <c r="N133" s="582"/>
      <c r="O133" s="582"/>
      <c r="P133" s="584"/>
      <c r="Q133" s="581"/>
      <c r="R133" s="582"/>
      <c r="S133" s="582"/>
      <c r="T133" s="582"/>
      <c r="U133" s="583"/>
      <c r="V133" s="4"/>
      <c r="W133" s="4"/>
      <c r="X133" s="4"/>
      <c r="Y133" s="4"/>
      <c r="Z133" s="4"/>
    </row>
    <row r="134" spans="1:26" ht="15" hidden="1" customHeight="1" outlineLevel="2" x14ac:dyDescent="0.25">
      <c r="A134" s="13">
        <v>5</v>
      </c>
      <c r="B134" s="593"/>
      <c r="C134" s="584"/>
      <c r="D134" s="581"/>
      <c r="E134" s="582"/>
      <c r="F134" s="582"/>
      <c r="G134" s="582"/>
      <c r="H134" s="582"/>
      <c r="I134" s="582"/>
      <c r="J134" s="582"/>
      <c r="K134" s="582"/>
      <c r="L134" s="582"/>
      <c r="M134" s="582"/>
      <c r="N134" s="582"/>
      <c r="O134" s="582"/>
      <c r="P134" s="584"/>
      <c r="Q134" s="581"/>
      <c r="R134" s="582"/>
      <c r="S134" s="582"/>
      <c r="T134" s="582"/>
      <c r="U134" s="583"/>
      <c r="V134" s="4"/>
      <c r="W134" s="4"/>
      <c r="X134" s="4"/>
      <c r="Y134" s="4"/>
      <c r="Z134" s="4"/>
    </row>
    <row r="135" spans="1:26" ht="15" hidden="1" customHeight="1" outlineLevel="2" x14ac:dyDescent="0.25">
      <c r="A135" s="13">
        <v>6</v>
      </c>
      <c r="B135" s="593"/>
      <c r="C135" s="584"/>
      <c r="D135" s="581"/>
      <c r="E135" s="582"/>
      <c r="F135" s="582"/>
      <c r="G135" s="582"/>
      <c r="H135" s="582"/>
      <c r="I135" s="582"/>
      <c r="J135" s="582"/>
      <c r="K135" s="582"/>
      <c r="L135" s="582"/>
      <c r="M135" s="582"/>
      <c r="N135" s="582"/>
      <c r="O135" s="582"/>
      <c r="P135" s="584"/>
      <c r="Q135" s="581"/>
      <c r="R135" s="582"/>
      <c r="S135" s="582"/>
      <c r="T135" s="582"/>
      <c r="U135" s="583"/>
      <c r="V135" s="4"/>
      <c r="W135" s="4"/>
      <c r="X135" s="4"/>
      <c r="Y135" s="4"/>
      <c r="Z135" s="4"/>
    </row>
    <row r="136" spans="1:26" ht="15" hidden="1" customHeight="1" outlineLevel="2" x14ac:dyDescent="0.25">
      <c r="A136" s="13">
        <v>7</v>
      </c>
      <c r="B136" s="593"/>
      <c r="C136" s="584"/>
      <c r="D136" s="581"/>
      <c r="E136" s="582"/>
      <c r="F136" s="582"/>
      <c r="G136" s="582"/>
      <c r="H136" s="582"/>
      <c r="I136" s="582"/>
      <c r="J136" s="582"/>
      <c r="K136" s="582"/>
      <c r="L136" s="582"/>
      <c r="M136" s="582"/>
      <c r="N136" s="582"/>
      <c r="O136" s="582"/>
      <c r="P136" s="584"/>
      <c r="Q136" s="581"/>
      <c r="R136" s="582"/>
      <c r="S136" s="582"/>
      <c r="T136" s="582"/>
      <c r="U136" s="583"/>
      <c r="V136" s="4"/>
      <c r="W136" s="4"/>
      <c r="X136" s="4"/>
      <c r="Y136" s="4"/>
      <c r="Z136" s="4"/>
    </row>
    <row r="137" spans="1:26" ht="15" hidden="1" customHeight="1" outlineLevel="2" x14ac:dyDescent="0.25">
      <c r="A137" s="13">
        <v>8</v>
      </c>
      <c r="B137" s="593"/>
      <c r="C137" s="584"/>
      <c r="D137" s="581"/>
      <c r="E137" s="582"/>
      <c r="F137" s="582"/>
      <c r="G137" s="582"/>
      <c r="H137" s="582"/>
      <c r="I137" s="582"/>
      <c r="J137" s="582"/>
      <c r="K137" s="582"/>
      <c r="L137" s="582"/>
      <c r="M137" s="582"/>
      <c r="N137" s="582"/>
      <c r="O137" s="582"/>
      <c r="P137" s="584"/>
      <c r="Q137" s="581"/>
      <c r="R137" s="582"/>
      <c r="S137" s="582"/>
      <c r="T137" s="582"/>
      <c r="U137" s="583"/>
      <c r="V137" s="4"/>
      <c r="W137" s="4"/>
      <c r="X137" s="4"/>
      <c r="Y137" s="4"/>
      <c r="Z137" s="4"/>
    </row>
    <row r="138" spans="1:26" ht="15" hidden="1" customHeight="1" outlineLevel="2" x14ac:dyDescent="0.25">
      <c r="A138" s="13">
        <v>9</v>
      </c>
      <c r="B138" s="593"/>
      <c r="C138" s="584"/>
      <c r="D138" s="581"/>
      <c r="E138" s="582"/>
      <c r="F138" s="582"/>
      <c r="G138" s="582"/>
      <c r="H138" s="582"/>
      <c r="I138" s="582"/>
      <c r="J138" s="582"/>
      <c r="K138" s="582"/>
      <c r="L138" s="582"/>
      <c r="M138" s="582"/>
      <c r="N138" s="582"/>
      <c r="O138" s="582"/>
      <c r="P138" s="584"/>
      <c r="Q138" s="581"/>
      <c r="R138" s="582"/>
      <c r="S138" s="582"/>
      <c r="T138" s="582"/>
      <c r="U138" s="583"/>
      <c r="V138" s="4"/>
      <c r="W138" s="4"/>
      <c r="X138" s="4"/>
      <c r="Y138" s="4"/>
      <c r="Z138" s="4"/>
    </row>
    <row r="139" spans="1:26" ht="15" hidden="1" customHeight="1" outlineLevel="2" x14ac:dyDescent="0.25">
      <c r="A139" s="13">
        <v>10</v>
      </c>
      <c r="B139" s="593"/>
      <c r="C139" s="584"/>
      <c r="D139" s="581"/>
      <c r="E139" s="582"/>
      <c r="F139" s="582"/>
      <c r="G139" s="582"/>
      <c r="H139" s="582"/>
      <c r="I139" s="582"/>
      <c r="J139" s="582"/>
      <c r="K139" s="582"/>
      <c r="L139" s="582"/>
      <c r="M139" s="582"/>
      <c r="N139" s="582"/>
      <c r="O139" s="582"/>
      <c r="P139" s="584"/>
      <c r="Q139" s="581"/>
      <c r="R139" s="582"/>
      <c r="S139" s="582"/>
      <c r="T139" s="582"/>
      <c r="U139" s="583"/>
      <c r="V139" s="4"/>
      <c r="W139" s="4"/>
      <c r="X139" s="4"/>
      <c r="Y139" s="4"/>
      <c r="Z139" s="4"/>
    </row>
    <row r="140" spans="1:26" ht="15" hidden="1" customHeight="1" outlineLevel="2" x14ac:dyDescent="0.25">
      <c r="A140" s="13">
        <v>11</v>
      </c>
      <c r="B140" s="593"/>
      <c r="C140" s="584"/>
      <c r="D140" s="581"/>
      <c r="E140" s="582"/>
      <c r="F140" s="582"/>
      <c r="G140" s="582"/>
      <c r="H140" s="582"/>
      <c r="I140" s="582"/>
      <c r="J140" s="582"/>
      <c r="K140" s="582"/>
      <c r="L140" s="582"/>
      <c r="M140" s="582"/>
      <c r="N140" s="582"/>
      <c r="O140" s="582"/>
      <c r="P140" s="584"/>
      <c r="Q140" s="581"/>
      <c r="R140" s="582"/>
      <c r="S140" s="582"/>
      <c r="T140" s="582"/>
      <c r="U140" s="583"/>
      <c r="V140" s="4"/>
      <c r="W140" s="4"/>
      <c r="X140" s="4"/>
      <c r="Y140" s="4"/>
      <c r="Z140" s="4"/>
    </row>
    <row r="141" spans="1:26" ht="15" hidden="1" customHeight="1" outlineLevel="2" x14ac:dyDescent="0.25">
      <c r="A141" s="13">
        <v>12</v>
      </c>
      <c r="B141" s="593"/>
      <c r="C141" s="584"/>
      <c r="D141" s="581"/>
      <c r="E141" s="582"/>
      <c r="F141" s="582"/>
      <c r="G141" s="582"/>
      <c r="H141" s="582"/>
      <c r="I141" s="582"/>
      <c r="J141" s="582"/>
      <c r="K141" s="582"/>
      <c r="L141" s="582"/>
      <c r="M141" s="582"/>
      <c r="N141" s="582"/>
      <c r="O141" s="582"/>
      <c r="P141" s="584"/>
      <c r="Q141" s="581"/>
      <c r="R141" s="582"/>
      <c r="S141" s="582"/>
      <c r="T141" s="582"/>
      <c r="U141" s="583"/>
      <c r="V141" s="4"/>
      <c r="W141" s="4"/>
      <c r="X141" s="4"/>
      <c r="Y141" s="4"/>
      <c r="Z141" s="4"/>
    </row>
    <row r="142" spans="1:26" ht="15" hidden="1" customHeight="1" outlineLevel="2" x14ac:dyDescent="0.25">
      <c r="A142" s="13">
        <v>13</v>
      </c>
      <c r="B142" s="593"/>
      <c r="C142" s="584"/>
      <c r="D142" s="581"/>
      <c r="E142" s="582"/>
      <c r="F142" s="582"/>
      <c r="G142" s="582"/>
      <c r="H142" s="582"/>
      <c r="I142" s="582"/>
      <c r="J142" s="582"/>
      <c r="K142" s="582"/>
      <c r="L142" s="582"/>
      <c r="M142" s="582"/>
      <c r="N142" s="582"/>
      <c r="O142" s="582"/>
      <c r="P142" s="584"/>
      <c r="Q142" s="581"/>
      <c r="R142" s="582"/>
      <c r="S142" s="582"/>
      <c r="T142" s="582"/>
      <c r="U142" s="583"/>
      <c r="V142" s="4"/>
      <c r="W142" s="4"/>
      <c r="X142" s="4"/>
      <c r="Y142" s="4"/>
      <c r="Z142" s="4"/>
    </row>
    <row r="143" spans="1:26" ht="15" hidden="1" customHeight="1" outlineLevel="2" x14ac:dyDescent="0.25">
      <c r="A143" s="13">
        <v>14</v>
      </c>
      <c r="B143" s="593"/>
      <c r="C143" s="584"/>
      <c r="D143" s="581"/>
      <c r="E143" s="582"/>
      <c r="F143" s="582"/>
      <c r="G143" s="582"/>
      <c r="H143" s="582"/>
      <c r="I143" s="582"/>
      <c r="J143" s="582"/>
      <c r="K143" s="582"/>
      <c r="L143" s="582"/>
      <c r="M143" s="582"/>
      <c r="N143" s="582"/>
      <c r="O143" s="582"/>
      <c r="P143" s="584"/>
      <c r="Q143" s="581"/>
      <c r="R143" s="582"/>
      <c r="S143" s="582"/>
      <c r="T143" s="582"/>
      <c r="U143" s="583"/>
      <c r="V143" s="4"/>
      <c r="W143" s="4"/>
      <c r="X143" s="4"/>
      <c r="Y143" s="4"/>
      <c r="Z143" s="4"/>
    </row>
    <row r="144" spans="1:26" ht="15" hidden="1" customHeight="1" outlineLevel="2" x14ac:dyDescent="0.25">
      <c r="A144" s="13">
        <v>15</v>
      </c>
      <c r="B144" s="593"/>
      <c r="C144" s="584"/>
      <c r="D144" s="581"/>
      <c r="E144" s="582"/>
      <c r="F144" s="582"/>
      <c r="G144" s="582"/>
      <c r="H144" s="582"/>
      <c r="I144" s="582"/>
      <c r="J144" s="582"/>
      <c r="K144" s="582"/>
      <c r="L144" s="582"/>
      <c r="M144" s="582"/>
      <c r="N144" s="582"/>
      <c r="O144" s="582"/>
      <c r="P144" s="584"/>
      <c r="Q144" s="581"/>
      <c r="R144" s="582"/>
      <c r="S144" s="582"/>
      <c r="T144" s="582"/>
      <c r="U144" s="583"/>
      <c r="V144" s="4"/>
      <c r="W144" s="4"/>
      <c r="X144" s="4"/>
      <c r="Y144" s="4"/>
      <c r="Z144" s="4"/>
    </row>
    <row r="145" spans="1:26" ht="15" hidden="1" customHeight="1" outlineLevel="2" x14ac:dyDescent="0.25">
      <c r="A145" s="13">
        <v>16</v>
      </c>
      <c r="B145" s="593"/>
      <c r="C145" s="584"/>
      <c r="D145" s="581"/>
      <c r="E145" s="582"/>
      <c r="F145" s="582"/>
      <c r="G145" s="582"/>
      <c r="H145" s="582"/>
      <c r="I145" s="582"/>
      <c r="J145" s="582"/>
      <c r="K145" s="582"/>
      <c r="L145" s="582"/>
      <c r="M145" s="582"/>
      <c r="N145" s="582"/>
      <c r="O145" s="582"/>
      <c r="P145" s="584"/>
      <c r="Q145" s="581"/>
      <c r="R145" s="582"/>
      <c r="S145" s="582"/>
      <c r="T145" s="582"/>
      <c r="U145" s="583"/>
      <c r="V145" s="4"/>
      <c r="W145" s="4"/>
      <c r="X145" s="4"/>
      <c r="Y145" s="4"/>
      <c r="Z145" s="4"/>
    </row>
    <row r="146" spans="1:26" ht="15" hidden="1" customHeight="1" outlineLevel="2" x14ac:dyDescent="0.25">
      <c r="A146" s="13">
        <v>17</v>
      </c>
      <c r="B146" s="593"/>
      <c r="C146" s="584"/>
      <c r="D146" s="581"/>
      <c r="E146" s="582"/>
      <c r="F146" s="582"/>
      <c r="G146" s="582"/>
      <c r="H146" s="582"/>
      <c r="I146" s="582"/>
      <c r="J146" s="582"/>
      <c r="K146" s="582"/>
      <c r="L146" s="582"/>
      <c r="M146" s="582"/>
      <c r="N146" s="582"/>
      <c r="O146" s="582"/>
      <c r="P146" s="584"/>
      <c r="Q146" s="581"/>
      <c r="R146" s="582"/>
      <c r="S146" s="582"/>
      <c r="T146" s="582"/>
      <c r="U146" s="583"/>
      <c r="V146" s="4"/>
      <c r="W146" s="4"/>
      <c r="X146" s="4"/>
      <c r="Y146" s="4"/>
      <c r="Z146" s="4"/>
    </row>
    <row r="147" spans="1:26" ht="15" hidden="1" customHeight="1" outlineLevel="2" x14ac:dyDescent="0.25">
      <c r="A147" s="13">
        <v>18</v>
      </c>
      <c r="B147" s="593"/>
      <c r="C147" s="584"/>
      <c r="D147" s="581"/>
      <c r="E147" s="582"/>
      <c r="F147" s="582"/>
      <c r="G147" s="582"/>
      <c r="H147" s="582"/>
      <c r="I147" s="582"/>
      <c r="J147" s="582"/>
      <c r="K147" s="582"/>
      <c r="L147" s="582"/>
      <c r="M147" s="582"/>
      <c r="N147" s="582"/>
      <c r="O147" s="582"/>
      <c r="P147" s="584"/>
      <c r="Q147" s="581"/>
      <c r="R147" s="582"/>
      <c r="S147" s="582"/>
      <c r="T147" s="582"/>
      <c r="U147" s="583"/>
      <c r="V147" s="4"/>
      <c r="W147" s="4"/>
      <c r="X147" s="4"/>
      <c r="Y147" s="4"/>
      <c r="Z147" s="4"/>
    </row>
    <row r="148" spans="1:26" ht="15" hidden="1" customHeight="1" outlineLevel="2" x14ac:dyDescent="0.25">
      <c r="A148" s="13">
        <v>19</v>
      </c>
      <c r="B148" s="593"/>
      <c r="C148" s="584"/>
      <c r="D148" s="581"/>
      <c r="E148" s="582"/>
      <c r="F148" s="582"/>
      <c r="G148" s="582"/>
      <c r="H148" s="582"/>
      <c r="I148" s="582"/>
      <c r="J148" s="582"/>
      <c r="K148" s="582"/>
      <c r="L148" s="582"/>
      <c r="M148" s="582"/>
      <c r="N148" s="582"/>
      <c r="O148" s="582"/>
      <c r="P148" s="584"/>
      <c r="Q148" s="581"/>
      <c r="R148" s="582"/>
      <c r="S148" s="582"/>
      <c r="T148" s="582"/>
      <c r="U148" s="583"/>
      <c r="V148" s="4"/>
      <c r="W148" s="4"/>
      <c r="X148" s="4"/>
      <c r="Y148" s="4"/>
      <c r="Z148" s="4"/>
    </row>
    <row r="149" spans="1:26" ht="15" hidden="1" customHeight="1" outlineLevel="2" x14ac:dyDescent="0.25">
      <c r="A149" s="13">
        <v>20</v>
      </c>
      <c r="B149" s="593"/>
      <c r="C149" s="584"/>
      <c r="D149" s="581"/>
      <c r="E149" s="582"/>
      <c r="F149" s="582"/>
      <c r="G149" s="582"/>
      <c r="H149" s="582"/>
      <c r="I149" s="582"/>
      <c r="J149" s="582"/>
      <c r="K149" s="582"/>
      <c r="L149" s="582"/>
      <c r="M149" s="582"/>
      <c r="N149" s="582"/>
      <c r="O149" s="582"/>
      <c r="P149" s="584"/>
      <c r="Q149" s="581"/>
      <c r="R149" s="582"/>
      <c r="S149" s="582"/>
      <c r="T149" s="582"/>
      <c r="U149" s="583"/>
      <c r="V149" s="4"/>
      <c r="W149" s="4"/>
      <c r="X149" s="4"/>
      <c r="Y149" s="4"/>
      <c r="Z149" s="4"/>
    </row>
    <row r="150" spans="1:26" ht="15" hidden="1" customHeight="1" outlineLevel="2" x14ac:dyDescent="0.25">
      <c r="A150" s="13">
        <v>21</v>
      </c>
      <c r="B150" s="593"/>
      <c r="C150" s="584"/>
      <c r="D150" s="581"/>
      <c r="E150" s="582"/>
      <c r="F150" s="582"/>
      <c r="G150" s="582"/>
      <c r="H150" s="582"/>
      <c r="I150" s="582"/>
      <c r="J150" s="582"/>
      <c r="K150" s="582"/>
      <c r="L150" s="582"/>
      <c r="M150" s="582"/>
      <c r="N150" s="582"/>
      <c r="O150" s="582"/>
      <c r="P150" s="584"/>
      <c r="Q150" s="581"/>
      <c r="R150" s="582"/>
      <c r="S150" s="582"/>
      <c r="T150" s="582"/>
      <c r="U150" s="583"/>
      <c r="V150" s="4"/>
      <c r="W150" s="4"/>
      <c r="X150" s="4"/>
      <c r="Y150" s="4"/>
      <c r="Z150" s="4"/>
    </row>
    <row r="151" spans="1:26" ht="15" hidden="1" customHeight="1" outlineLevel="2" x14ac:dyDescent="0.25">
      <c r="A151" s="13">
        <v>22</v>
      </c>
      <c r="B151" s="593"/>
      <c r="C151" s="584"/>
      <c r="D151" s="581"/>
      <c r="E151" s="582"/>
      <c r="F151" s="582"/>
      <c r="G151" s="582"/>
      <c r="H151" s="582"/>
      <c r="I151" s="582"/>
      <c r="J151" s="582"/>
      <c r="K151" s="582"/>
      <c r="L151" s="582"/>
      <c r="M151" s="582"/>
      <c r="N151" s="582"/>
      <c r="O151" s="582"/>
      <c r="P151" s="584"/>
      <c r="Q151" s="581"/>
      <c r="R151" s="582"/>
      <c r="S151" s="582"/>
      <c r="T151" s="582"/>
      <c r="U151" s="583"/>
      <c r="V151" s="4"/>
      <c r="W151" s="4"/>
      <c r="X151" s="4"/>
      <c r="Y151" s="4"/>
      <c r="Z151" s="4"/>
    </row>
    <row r="152" spans="1:26" ht="15" hidden="1" customHeight="1" outlineLevel="2" x14ac:dyDescent="0.25">
      <c r="A152" s="13">
        <v>23</v>
      </c>
      <c r="B152" s="593"/>
      <c r="C152" s="584"/>
      <c r="D152" s="581"/>
      <c r="E152" s="582"/>
      <c r="F152" s="582"/>
      <c r="G152" s="582"/>
      <c r="H152" s="582"/>
      <c r="I152" s="582"/>
      <c r="J152" s="582"/>
      <c r="K152" s="582"/>
      <c r="L152" s="582"/>
      <c r="M152" s="582"/>
      <c r="N152" s="582"/>
      <c r="O152" s="582"/>
      <c r="P152" s="584"/>
      <c r="Q152" s="581"/>
      <c r="R152" s="582"/>
      <c r="S152" s="582"/>
      <c r="T152" s="582"/>
      <c r="U152" s="583"/>
      <c r="V152" s="4"/>
      <c r="W152" s="4"/>
      <c r="X152" s="4"/>
      <c r="Y152" s="4"/>
      <c r="Z152" s="4"/>
    </row>
    <row r="153" spans="1:26" ht="15" hidden="1" customHeight="1" outlineLevel="2" x14ac:dyDescent="0.25">
      <c r="A153" s="13">
        <v>24</v>
      </c>
      <c r="B153" s="593"/>
      <c r="C153" s="584"/>
      <c r="D153" s="581"/>
      <c r="E153" s="582"/>
      <c r="F153" s="582"/>
      <c r="G153" s="582"/>
      <c r="H153" s="582"/>
      <c r="I153" s="582"/>
      <c r="J153" s="582"/>
      <c r="K153" s="582"/>
      <c r="L153" s="582"/>
      <c r="M153" s="582"/>
      <c r="N153" s="582"/>
      <c r="O153" s="582"/>
      <c r="P153" s="584"/>
      <c r="Q153" s="581"/>
      <c r="R153" s="582"/>
      <c r="S153" s="582"/>
      <c r="T153" s="582"/>
      <c r="U153" s="583"/>
      <c r="V153" s="4"/>
      <c r="W153" s="4"/>
      <c r="X153" s="4"/>
      <c r="Y153" s="4"/>
      <c r="Z153" s="4"/>
    </row>
    <row r="154" spans="1:26" ht="15" hidden="1" customHeight="1" outlineLevel="2" x14ac:dyDescent="0.25">
      <c r="A154" s="13">
        <v>25</v>
      </c>
      <c r="B154" s="593"/>
      <c r="C154" s="584"/>
      <c r="D154" s="581"/>
      <c r="E154" s="582"/>
      <c r="F154" s="582"/>
      <c r="G154" s="582"/>
      <c r="H154" s="582"/>
      <c r="I154" s="582"/>
      <c r="J154" s="582"/>
      <c r="K154" s="582"/>
      <c r="L154" s="582"/>
      <c r="M154" s="582"/>
      <c r="N154" s="582"/>
      <c r="O154" s="582"/>
      <c r="P154" s="584"/>
      <c r="Q154" s="581"/>
      <c r="R154" s="582"/>
      <c r="S154" s="582"/>
      <c r="T154" s="582"/>
      <c r="U154" s="583"/>
      <c r="V154" s="4"/>
      <c r="W154" s="4"/>
      <c r="X154" s="4"/>
      <c r="Y154" s="4"/>
      <c r="Z154" s="4"/>
    </row>
    <row r="155" spans="1:26" ht="15" hidden="1" customHeight="1" outlineLevel="2" x14ac:dyDescent="0.25">
      <c r="A155" s="13">
        <v>26</v>
      </c>
      <c r="B155" s="593"/>
      <c r="C155" s="584"/>
      <c r="D155" s="581"/>
      <c r="E155" s="582"/>
      <c r="F155" s="582"/>
      <c r="G155" s="582"/>
      <c r="H155" s="582"/>
      <c r="I155" s="582"/>
      <c r="J155" s="582"/>
      <c r="K155" s="582"/>
      <c r="L155" s="582"/>
      <c r="M155" s="582"/>
      <c r="N155" s="582"/>
      <c r="O155" s="582"/>
      <c r="P155" s="584"/>
      <c r="Q155" s="581"/>
      <c r="R155" s="582"/>
      <c r="S155" s="582"/>
      <c r="T155" s="582"/>
      <c r="U155" s="583"/>
      <c r="V155" s="4"/>
      <c r="W155" s="4"/>
      <c r="X155" s="4"/>
      <c r="Y155" s="4"/>
      <c r="Z155" s="4"/>
    </row>
    <row r="156" spans="1:26" ht="15" hidden="1" customHeight="1" outlineLevel="2" x14ac:dyDescent="0.25">
      <c r="A156" s="13">
        <v>27</v>
      </c>
      <c r="B156" s="593"/>
      <c r="C156" s="584"/>
      <c r="D156" s="581"/>
      <c r="E156" s="582"/>
      <c r="F156" s="582"/>
      <c r="G156" s="582"/>
      <c r="H156" s="582"/>
      <c r="I156" s="582"/>
      <c r="J156" s="582"/>
      <c r="K156" s="582"/>
      <c r="L156" s="582"/>
      <c r="M156" s="582"/>
      <c r="N156" s="582"/>
      <c r="O156" s="582"/>
      <c r="P156" s="584"/>
      <c r="Q156" s="581"/>
      <c r="R156" s="582"/>
      <c r="S156" s="582"/>
      <c r="T156" s="582"/>
      <c r="U156" s="583"/>
      <c r="V156" s="4"/>
      <c r="W156" s="4"/>
      <c r="X156" s="4"/>
      <c r="Y156" s="4"/>
      <c r="Z156" s="4"/>
    </row>
    <row r="157" spans="1:26" ht="15" hidden="1" customHeight="1" outlineLevel="2" x14ac:dyDescent="0.25">
      <c r="A157" s="13">
        <v>28</v>
      </c>
      <c r="B157" s="593"/>
      <c r="C157" s="584"/>
      <c r="D157" s="581"/>
      <c r="E157" s="582"/>
      <c r="F157" s="582"/>
      <c r="G157" s="582"/>
      <c r="H157" s="582"/>
      <c r="I157" s="582"/>
      <c r="J157" s="582"/>
      <c r="K157" s="582"/>
      <c r="L157" s="582"/>
      <c r="M157" s="582"/>
      <c r="N157" s="582"/>
      <c r="O157" s="582"/>
      <c r="P157" s="584"/>
      <c r="Q157" s="581"/>
      <c r="R157" s="582"/>
      <c r="S157" s="582"/>
      <c r="T157" s="582"/>
      <c r="U157" s="583"/>
      <c r="V157" s="4"/>
      <c r="W157" s="4"/>
      <c r="X157" s="4"/>
      <c r="Y157" s="4"/>
      <c r="Z157" s="4"/>
    </row>
    <row r="158" spans="1:26" ht="15" hidden="1" customHeight="1" outlineLevel="2" x14ac:dyDescent="0.25">
      <c r="A158" s="13">
        <v>29</v>
      </c>
      <c r="B158" s="593"/>
      <c r="C158" s="584"/>
      <c r="D158" s="581"/>
      <c r="E158" s="582"/>
      <c r="F158" s="582"/>
      <c r="G158" s="582"/>
      <c r="H158" s="582"/>
      <c r="I158" s="582"/>
      <c r="J158" s="582"/>
      <c r="K158" s="582"/>
      <c r="L158" s="582"/>
      <c r="M158" s="582"/>
      <c r="N158" s="582"/>
      <c r="O158" s="582"/>
      <c r="P158" s="584"/>
      <c r="Q158" s="581"/>
      <c r="R158" s="582"/>
      <c r="S158" s="582"/>
      <c r="T158" s="582"/>
      <c r="U158" s="583"/>
      <c r="V158" s="4"/>
      <c r="W158" s="4"/>
      <c r="X158" s="4"/>
      <c r="Y158" s="4"/>
      <c r="Z158" s="4"/>
    </row>
    <row r="159" spans="1:26" ht="15" hidden="1" customHeight="1" outlineLevel="2" x14ac:dyDescent="0.25">
      <c r="A159" s="13">
        <v>30</v>
      </c>
      <c r="B159" s="593"/>
      <c r="C159" s="584"/>
      <c r="D159" s="581"/>
      <c r="E159" s="582"/>
      <c r="F159" s="582"/>
      <c r="G159" s="582"/>
      <c r="H159" s="582"/>
      <c r="I159" s="582"/>
      <c r="J159" s="582"/>
      <c r="K159" s="582"/>
      <c r="L159" s="582"/>
      <c r="M159" s="582"/>
      <c r="N159" s="582"/>
      <c r="O159" s="582"/>
      <c r="P159" s="584"/>
      <c r="Q159" s="581"/>
      <c r="R159" s="582"/>
      <c r="S159" s="582"/>
      <c r="T159" s="582"/>
      <c r="U159" s="583"/>
      <c r="V159" s="4"/>
      <c r="W159" s="4"/>
      <c r="X159" s="4"/>
      <c r="Y159" s="4"/>
      <c r="Z159" s="4"/>
    </row>
    <row r="160" spans="1:26" ht="15" hidden="1" customHeight="1" outlineLevel="2" x14ac:dyDescent="0.25">
      <c r="A160" s="13">
        <v>31</v>
      </c>
      <c r="B160" s="593"/>
      <c r="C160" s="584"/>
      <c r="D160" s="581"/>
      <c r="E160" s="582"/>
      <c r="F160" s="582"/>
      <c r="G160" s="582"/>
      <c r="H160" s="582"/>
      <c r="I160" s="582"/>
      <c r="J160" s="582"/>
      <c r="K160" s="582"/>
      <c r="L160" s="582"/>
      <c r="M160" s="582"/>
      <c r="N160" s="582"/>
      <c r="O160" s="582"/>
      <c r="P160" s="584"/>
      <c r="Q160" s="581"/>
      <c r="R160" s="582"/>
      <c r="S160" s="582"/>
      <c r="T160" s="582"/>
      <c r="U160" s="583"/>
      <c r="V160" s="4"/>
      <c r="W160" s="4"/>
      <c r="X160" s="4"/>
      <c r="Y160" s="4"/>
      <c r="Z160" s="4"/>
    </row>
    <row r="161" spans="1:26" ht="15" hidden="1" customHeight="1" outlineLevel="2" x14ac:dyDescent="0.25">
      <c r="A161" s="13">
        <v>32</v>
      </c>
      <c r="B161" s="593"/>
      <c r="C161" s="584"/>
      <c r="D161" s="581"/>
      <c r="E161" s="582"/>
      <c r="F161" s="582"/>
      <c r="G161" s="582"/>
      <c r="H161" s="582"/>
      <c r="I161" s="582"/>
      <c r="J161" s="582"/>
      <c r="K161" s="582"/>
      <c r="L161" s="582"/>
      <c r="M161" s="582"/>
      <c r="N161" s="582"/>
      <c r="O161" s="582"/>
      <c r="P161" s="584"/>
      <c r="Q161" s="581"/>
      <c r="R161" s="582"/>
      <c r="S161" s="582"/>
      <c r="T161" s="582"/>
      <c r="U161" s="583"/>
      <c r="V161" s="4"/>
      <c r="W161" s="4"/>
      <c r="X161" s="4"/>
      <c r="Y161" s="4"/>
      <c r="Z161" s="4"/>
    </row>
    <row r="162" spans="1:26" ht="12.75" customHeight="1" outlineLevel="1" collapsed="1" x14ac:dyDescent="0.25">
      <c r="A162" s="585"/>
      <c r="B162" s="586"/>
      <c r="C162" s="586"/>
      <c r="D162" s="586"/>
      <c r="E162" s="586"/>
      <c r="F162" s="586"/>
      <c r="G162" s="586"/>
      <c r="H162" s="586"/>
      <c r="I162" s="586"/>
      <c r="J162" s="586"/>
      <c r="K162" s="586"/>
      <c r="L162" s="586"/>
      <c r="M162" s="586"/>
      <c r="N162" s="586"/>
      <c r="O162" s="586"/>
      <c r="P162" s="586"/>
      <c r="Q162" s="586"/>
      <c r="R162" s="586"/>
      <c r="S162" s="586"/>
      <c r="T162" s="586"/>
      <c r="U162" s="587"/>
      <c r="V162" s="4"/>
      <c r="W162" s="4"/>
      <c r="X162" s="4"/>
      <c r="Y162" s="4"/>
      <c r="Z162" s="4"/>
    </row>
    <row r="163" spans="1:26" ht="15" hidden="1" customHeight="1" outlineLevel="2" thickBot="1" x14ac:dyDescent="0.3">
      <c r="A163" s="588" t="str">
        <f>+CONCATENATE("Registro de reuniones mes de mayo de ",  'Plan Auditorias CI'!$C$6)</f>
        <v>Registro de reuniones mes de mayo de 2024</v>
      </c>
      <c r="B163" s="589"/>
      <c r="C163" s="589"/>
      <c r="D163" s="589"/>
      <c r="E163" s="589"/>
      <c r="F163" s="589"/>
      <c r="G163" s="589"/>
      <c r="H163" s="589"/>
      <c r="I163" s="589"/>
      <c r="J163" s="589"/>
      <c r="K163" s="589"/>
      <c r="L163" s="589"/>
      <c r="M163" s="589"/>
      <c r="N163" s="589"/>
      <c r="O163" s="589"/>
      <c r="P163" s="589"/>
      <c r="Q163" s="589"/>
      <c r="R163" s="589"/>
      <c r="S163" s="589"/>
      <c r="T163" s="589"/>
      <c r="U163" s="590"/>
      <c r="V163" s="4"/>
      <c r="W163" s="4"/>
      <c r="X163" s="4"/>
      <c r="Y163" s="4"/>
      <c r="Z163" s="4"/>
    </row>
    <row r="164" spans="1:26" ht="15" hidden="1" customHeight="1" outlineLevel="2" x14ac:dyDescent="0.25">
      <c r="A164" s="14" t="s">
        <v>57</v>
      </c>
      <c r="B164" s="591" t="s">
        <v>66</v>
      </c>
      <c r="C164" s="584"/>
      <c r="D164" s="591" t="s">
        <v>67</v>
      </c>
      <c r="E164" s="582"/>
      <c r="F164" s="582"/>
      <c r="G164" s="582"/>
      <c r="H164" s="582"/>
      <c r="I164" s="582"/>
      <c r="J164" s="582"/>
      <c r="K164" s="582"/>
      <c r="L164" s="582"/>
      <c r="M164" s="582"/>
      <c r="N164" s="582"/>
      <c r="O164" s="582"/>
      <c r="P164" s="584"/>
      <c r="Q164" s="592" t="s">
        <v>68</v>
      </c>
      <c r="R164" s="582"/>
      <c r="S164" s="582"/>
      <c r="T164" s="582"/>
      <c r="U164" s="583"/>
      <c r="V164" s="4"/>
      <c r="W164" s="4"/>
      <c r="X164" s="4"/>
      <c r="Y164" s="4"/>
      <c r="Z164" s="4"/>
    </row>
    <row r="165" spans="1:26" ht="15" hidden="1" customHeight="1" outlineLevel="2" x14ac:dyDescent="0.25">
      <c r="A165" s="13">
        <v>1</v>
      </c>
      <c r="B165" s="593"/>
      <c r="C165" s="584"/>
      <c r="D165" s="581"/>
      <c r="E165" s="582"/>
      <c r="F165" s="582"/>
      <c r="G165" s="582"/>
      <c r="H165" s="582"/>
      <c r="I165" s="582"/>
      <c r="J165" s="582"/>
      <c r="K165" s="582"/>
      <c r="L165" s="582"/>
      <c r="M165" s="582"/>
      <c r="N165" s="582"/>
      <c r="O165" s="582"/>
      <c r="P165" s="584"/>
      <c r="Q165" s="581"/>
      <c r="R165" s="582"/>
      <c r="S165" s="582"/>
      <c r="T165" s="582"/>
      <c r="U165" s="583"/>
      <c r="V165" s="4"/>
      <c r="W165" s="4"/>
      <c r="X165" s="4"/>
      <c r="Y165" s="4"/>
      <c r="Z165" s="4"/>
    </row>
    <row r="166" spans="1:26" ht="15" hidden="1" customHeight="1" outlineLevel="2" x14ac:dyDescent="0.25">
      <c r="A166" s="13">
        <v>2</v>
      </c>
      <c r="B166" s="593"/>
      <c r="C166" s="584"/>
      <c r="D166" s="581"/>
      <c r="E166" s="582"/>
      <c r="F166" s="582"/>
      <c r="G166" s="582"/>
      <c r="H166" s="582"/>
      <c r="I166" s="582"/>
      <c r="J166" s="582"/>
      <c r="K166" s="582"/>
      <c r="L166" s="582"/>
      <c r="M166" s="582"/>
      <c r="N166" s="582"/>
      <c r="O166" s="582"/>
      <c r="P166" s="584"/>
      <c r="Q166" s="581"/>
      <c r="R166" s="582"/>
      <c r="S166" s="582"/>
      <c r="T166" s="582"/>
      <c r="U166" s="583"/>
      <c r="V166" s="4"/>
      <c r="W166" s="4"/>
      <c r="X166" s="4"/>
      <c r="Y166" s="4"/>
      <c r="Z166" s="4"/>
    </row>
    <row r="167" spans="1:26" ht="15" hidden="1" customHeight="1" outlineLevel="2" x14ac:dyDescent="0.25">
      <c r="A167" s="13">
        <v>3</v>
      </c>
      <c r="B167" s="593"/>
      <c r="C167" s="584"/>
      <c r="D167" s="581"/>
      <c r="E167" s="582"/>
      <c r="F167" s="582"/>
      <c r="G167" s="582"/>
      <c r="H167" s="582"/>
      <c r="I167" s="582"/>
      <c r="J167" s="582"/>
      <c r="K167" s="582"/>
      <c r="L167" s="582"/>
      <c r="M167" s="582"/>
      <c r="N167" s="582"/>
      <c r="O167" s="582"/>
      <c r="P167" s="584"/>
      <c r="Q167" s="581"/>
      <c r="R167" s="582"/>
      <c r="S167" s="582"/>
      <c r="T167" s="582"/>
      <c r="U167" s="583"/>
      <c r="V167" s="4"/>
      <c r="W167" s="4"/>
      <c r="X167" s="4"/>
      <c r="Y167" s="4"/>
      <c r="Z167" s="4"/>
    </row>
    <row r="168" spans="1:26" ht="15" hidden="1" customHeight="1" outlineLevel="2" x14ac:dyDescent="0.25">
      <c r="A168" s="13">
        <v>4</v>
      </c>
      <c r="B168" s="593"/>
      <c r="C168" s="584"/>
      <c r="D168" s="581"/>
      <c r="E168" s="582"/>
      <c r="F168" s="582"/>
      <c r="G168" s="582"/>
      <c r="H168" s="582"/>
      <c r="I168" s="582"/>
      <c r="J168" s="582"/>
      <c r="K168" s="582"/>
      <c r="L168" s="582"/>
      <c r="M168" s="582"/>
      <c r="N168" s="582"/>
      <c r="O168" s="582"/>
      <c r="P168" s="584"/>
      <c r="Q168" s="581"/>
      <c r="R168" s="582"/>
      <c r="S168" s="582"/>
      <c r="T168" s="582"/>
      <c r="U168" s="583"/>
      <c r="V168" s="4"/>
      <c r="W168" s="4"/>
      <c r="X168" s="4"/>
      <c r="Y168" s="4"/>
      <c r="Z168" s="4"/>
    </row>
    <row r="169" spans="1:26" ht="15" hidden="1" customHeight="1" outlineLevel="2" x14ac:dyDescent="0.25">
      <c r="A169" s="13">
        <v>5</v>
      </c>
      <c r="B169" s="593"/>
      <c r="C169" s="584"/>
      <c r="D169" s="581"/>
      <c r="E169" s="582"/>
      <c r="F169" s="582"/>
      <c r="G169" s="582"/>
      <c r="H169" s="582"/>
      <c r="I169" s="582"/>
      <c r="J169" s="582"/>
      <c r="K169" s="582"/>
      <c r="L169" s="582"/>
      <c r="M169" s="582"/>
      <c r="N169" s="582"/>
      <c r="O169" s="582"/>
      <c r="P169" s="584"/>
      <c r="Q169" s="581"/>
      <c r="R169" s="582"/>
      <c r="S169" s="582"/>
      <c r="T169" s="582"/>
      <c r="U169" s="583"/>
      <c r="V169" s="4"/>
      <c r="W169" s="4"/>
      <c r="X169" s="4"/>
      <c r="Y169" s="4"/>
      <c r="Z169" s="4"/>
    </row>
    <row r="170" spans="1:26" ht="15" hidden="1" customHeight="1" outlineLevel="2" x14ac:dyDescent="0.25">
      <c r="A170" s="13">
        <v>6</v>
      </c>
      <c r="B170" s="593"/>
      <c r="C170" s="584"/>
      <c r="D170" s="581"/>
      <c r="E170" s="582"/>
      <c r="F170" s="582"/>
      <c r="G170" s="582"/>
      <c r="H170" s="582"/>
      <c r="I170" s="582"/>
      <c r="J170" s="582"/>
      <c r="K170" s="582"/>
      <c r="L170" s="582"/>
      <c r="M170" s="582"/>
      <c r="N170" s="582"/>
      <c r="O170" s="582"/>
      <c r="P170" s="584"/>
      <c r="Q170" s="581"/>
      <c r="R170" s="582"/>
      <c r="S170" s="582"/>
      <c r="T170" s="582"/>
      <c r="U170" s="583"/>
      <c r="V170" s="4"/>
      <c r="W170" s="4"/>
      <c r="X170" s="4"/>
      <c r="Y170" s="4"/>
      <c r="Z170" s="4"/>
    </row>
    <row r="171" spans="1:26" ht="15" hidden="1" customHeight="1" outlineLevel="2" x14ac:dyDescent="0.25">
      <c r="A171" s="13">
        <v>7</v>
      </c>
      <c r="B171" s="593"/>
      <c r="C171" s="584"/>
      <c r="D171" s="581"/>
      <c r="E171" s="582"/>
      <c r="F171" s="582"/>
      <c r="G171" s="582"/>
      <c r="H171" s="582"/>
      <c r="I171" s="582"/>
      <c r="J171" s="582"/>
      <c r="K171" s="582"/>
      <c r="L171" s="582"/>
      <c r="M171" s="582"/>
      <c r="N171" s="582"/>
      <c r="O171" s="582"/>
      <c r="P171" s="584"/>
      <c r="Q171" s="581"/>
      <c r="R171" s="582"/>
      <c r="S171" s="582"/>
      <c r="T171" s="582"/>
      <c r="U171" s="583"/>
      <c r="V171" s="4"/>
      <c r="W171" s="4"/>
      <c r="X171" s="4"/>
      <c r="Y171" s="4"/>
      <c r="Z171" s="4"/>
    </row>
    <row r="172" spans="1:26" ht="15" hidden="1" customHeight="1" outlineLevel="2" x14ac:dyDescent="0.25">
      <c r="A172" s="13">
        <v>8</v>
      </c>
      <c r="B172" s="593"/>
      <c r="C172" s="584"/>
      <c r="D172" s="581"/>
      <c r="E172" s="582"/>
      <c r="F172" s="582"/>
      <c r="G172" s="582"/>
      <c r="H172" s="582"/>
      <c r="I172" s="582"/>
      <c r="J172" s="582"/>
      <c r="K172" s="582"/>
      <c r="L172" s="582"/>
      <c r="M172" s="582"/>
      <c r="N172" s="582"/>
      <c r="O172" s="582"/>
      <c r="P172" s="584"/>
      <c r="Q172" s="581"/>
      <c r="R172" s="582"/>
      <c r="S172" s="582"/>
      <c r="T172" s="582"/>
      <c r="U172" s="583"/>
      <c r="V172" s="4"/>
      <c r="W172" s="4"/>
      <c r="X172" s="4"/>
      <c r="Y172" s="4"/>
      <c r="Z172" s="4"/>
    </row>
    <row r="173" spans="1:26" ht="15" hidden="1" customHeight="1" outlineLevel="2" x14ac:dyDescent="0.25">
      <c r="A173" s="13">
        <v>9</v>
      </c>
      <c r="B173" s="593"/>
      <c r="C173" s="584"/>
      <c r="D173" s="581"/>
      <c r="E173" s="582"/>
      <c r="F173" s="582"/>
      <c r="G173" s="582"/>
      <c r="H173" s="582"/>
      <c r="I173" s="582"/>
      <c r="J173" s="582"/>
      <c r="K173" s="582"/>
      <c r="L173" s="582"/>
      <c r="M173" s="582"/>
      <c r="N173" s="582"/>
      <c r="O173" s="582"/>
      <c r="P173" s="584"/>
      <c r="Q173" s="581"/>
      <c r="R173" s="582"/>
      <c r="S173" s="582"/>
      <c r="T173" s="582"/>
      <c r="U173" s="583"/>
      <c r="V173" s="4"/>
      <c r="W173" s="4"/>
      <c r="X173" s="4"/>
      <c r="Y173" s="4"/>
      <c r="Z173" s="4"/>
    </row>
    <row r="174" spans="1:26" ht="15" hidden="1" customHeight="1" outlineLevel="2" x14ac:dyDescent="0.25">
      <c r="A174" s="13">
        <v>10</v>
      </c>
      <c r="B174" s="593"/>
      <c r="C174" s="584"/>
      <c r="D174" s="581"/>
      <c r="E174" s="582"/>
      <c r="F174" s="582"/>
      <c r="G174" s="582"/>
      <c r="H174" s="582"/>
      <c r="I174" s="582"/>
      <c r="J174" s="582"/>
      <c r="K174" s="582"/>
      <c r="L174" s="582"/>
      <c r="M174" s="582"/>
      <c r="N174" s="582"/>
      <c r="O174" s="582"/>
      <c r="P174" s="584"/>
      <c r="Q174" s="581"/>
      <c r="R174" s="582"/>
      <c r="S174" s="582"/>
      <c r="T174" s="582"/>
      <c r="U174" s="583"/>
      <c r="V174" s="4"/>
      <c r="W174" s="4"/>
      <c r="X174" s="4"/>
      <c r="Y174" s="4"/>
      <c r="Z174" s="4"/>
    </row>
    <row r="175" spans="1:26" ht="15" hidden="1" customHeight="1" outlineLevel="2" x14ac:dyDescent="0.25">
      <c r="A175" s="13">
        <v>11</v>
      </c>
      <c r="B175" s="593"/>
      <c r="C175" s="584"/>
      <c r="D175" s="581"/>
      <c r="E175" s="582"/>
      <c r="F175" s="582"/>
      <c r="G175" s="582"/>
      <c r="H175" s="582"/>
      <c r="I175" s="582"/>
      <c r="J175" s="582"/>
      <c r="K175" s="582"/>
      <c r="L175" s="582"/>
      <c r="M175" s="582"/>
      <c r="N175" s="582"/>
      <c r="O175" s="582"/>
      <c r="P175" s="584"/>
      <c r="Q175" s="581"/>
      <c r="R175" s="582"/>
      <c r="S175" s="582"/>
      <c r="T175" s="582"/>
      <c r="U175" s="583"/>
      <c r="V175" s="4"/>
      <c r="W175" s="4"/>
      <c r="X175" s="4"/>
      <c r="Y175" s="4"/>
      <c r="Z175" s="4"/>
    </row>
    <row r="176" spans="1:26" ht="15" hidden="1" customHeight="1" outlineLevel="2" x14ac:dyDescent="0.25">
      <c r="A176" s="13">
        <v>12</v>
      </c>
      <c r="B176" s="593"/>
      <c r="C176" s="584"/>
      <c r="D176" s="581"/>
      <c r="E176" s="582"/>
      <c r="F176" s="582"/>
      <c r="G176" s="582"/>
      <c r="H176" s="582"/>
      <c r="I176" s="582"/>
      <c r="J176" s="582"/>
      <c r="K176" s="582"/>
      <c r="L176" s="582"/>
      <c r="M176" s="582"/>
      <c r="N176" s="582"/>
      <c r="O176" s="582"/>
      <c r="P176" s="584"/>
      <c r="Q176" s="581"/>
      <c r="R176" s="582"/>
      <c r="S176" s="582"/>
      <c r="T176" s="582"/>
      <c r="U176" s="583"/>
      <c r="V176" s="4"/>
      <c r="W176" s="4"/>
      <c r="X176" s="4"/>
      <c r="Y176" s="4"/>
      <c r="Z176" s="4"/>
    </row>
    <row r="177" spans="1:26" ht="15" hidden="1" customHeight="1" outlineLevel="2" x14ac:dyDescent="0.25">
      <c r="A177" s="13">
        <v>13</v>
      </c>
      <c r="B177" s="593"/>
      <c r="C177" s="584"/>
      <c r="D177" s="581"/>
      <c r="E177" s="582"/>
      <c r="F177" s="582"/>
      <c r="G177" s="582"/>
      <c r="H177" s="582"/>
      <c r="I177" s="582"/>
      <c r="J177" s="582"/>
      <c r="K177" s="582"/>
      <c r="L177" s="582"/>
      <c r="M177" s="582"/>
      <c r="N177" s="582"/>
      <c r="O177" s="582"/>
      <c r="P177" s="584"/>
      <c r="Q177" s="581"/>
      <c r="R177" s="582"/>
      <c r="S177" s="582"/>
      <c r="T177" s="582"/>
      <c r="U177" s="583"/>
      <c r="V177" s="4"/>
      <c r="W177" s="4"/>
      <c r="X177" s="4"/>
      <c r="Y177" s="4"/>
      <c r="Z177" s="4"/>
    </row>
    <row r="178" spans="1:26" ht="15" hidden="1" customHeight="1" outlineLevel="2" x14ac:dyDescent="0.25">
      <c r="A178" s="13">
        <v>14</v>
      </c>
      <c r="B178" s="593"/>
      <c r="C178" s="584"/>
      <c r="D178" s="581"/>
      <c r="E178" s="582"/>
      <c r="F178" s="582"/>
      <c r="G178" s="582"/>
      <c r="H178" s="582"/>
      <c r="I178" s="582"/>
      <c r="J178" s="582"/>
      <c r="K178" s="582"/>
      <c r="L178" s="582"/>
      <c r="M178" s="582"/>
      <c r="N178" s="582"/>
      <c r="O178" s="582"/>
      <c r="P178" s="584"/>
      <c r="Q178" s="581"/>
      <c r="R178" s="582"/>
      <c r="S178" s="582"/>
      <c r="T178" s="582"/>
      <c r="U178" s="583"/>
      <c r="V178" s="4"/>
      <c r="W178" s="4"/>
      <c r="X178" s="4"/>
      <c r="Y178" s="4"/>
      <c r="Z178" s="4"/>
    </row>
    <row r="179" spans="1:26" ht="15" hidden="1" customHeight="1" outlineLevel="2" x14ac:dyDescent="0.25">
      <c r="A179" s="13">
        <v>15</v>
      </c>
      <c r="B179" s="593"/>
      <c r="C179" s="584"/>
      <c r="D179" s="581"/>
      <c r="E179" s="582"/>
      <c r="F179" s="582"/>
      <c r="G179" s="582"/>
      <c r="H179" s="582"/>
      <c r="I179" s="582"/>
      <c r="J179" s="582"/>
      <c r="K179" s="582"/>
      <c r="L179" s="582"/>
      <c r="M179" s="582"/>
      <c r="N179" s="582"/>
      <c r="O179" s="582"/>
      <c r="P179" s="584"/>
      <c r="Q179" s="581"/>
      <c r="R179" s="582"/>
      <c r="S179" s="582"/>
      <c r="T179" s="582"/>
      <c r="U179" s="583"/>
      <c r="V179" s="4"/>
      <c r="W179" s="4"/>
      <c r="X179" s="4"/>
      <c r="Y179" s="4"/>
      <c r="Z179" s="4"/>
    </row>
    <row r="180" spans="1:26" ht="15" hidden="1" customHeight="1" outlineLevel="2" x14ac:dyDescent="0.25">
      <c r="A180" s="13">
        <v>16</v>
      </c>
      <c r="B180" s="593"/>
      <c r="C180" s="584"/>
      <c r="D180" s="581"/>
      <c r="E180" s="582"/>
      <c r="F180" s="582"/>
      <c r="G180" s="582"/>
      <c r="H180" s="582"/>
      <c r="I180" s="582"/>
      <c r="J180" s="582"/>
      <c r="K180" s="582"/>
      <c r="L180" s="582"/>
      <c r="M180" s="582"/>
      <c r="N180" s="582"/>
      <c r="O180" s="582"/>
      <c r="P180" s="584"/>
      <c r="Q180" s="581"/>
      <c r="R180" s="582"/>
      <c r="S180" s="582"/>
      <c r="T180" s="582"/>
      <c r="U180" s="583"/>
      <c r="V180" s="4"/>
      <c r="W180" s="4"/>
      <c r="X180" s="4"/>
      <c r="Y180" s="4"/>
      <c r="Z180" s="4"/>
    </row>
    <row r="181" spans="1:26" ht="15" hidden="1" customHeight="1" outlineLevel="2" x14ac:dyDescent="0.25">
      <c r="A181" s="13">
        <v>17</v>
      </c>
      <c r="B181" s="593"/>
      <c r="C181" s="584"/>
      <c r="D181" s="581"/>
      <c r="E181" s="582"/>
      <c r="F181" s="582"/>
      <c r="G181" s="582"/>
      <c r="H181" s="582"/>
      <c r="I181" s="582"/>
      <c r="J181" s="582"/>
      <c r="K181" s="582"/>
      <c r="L181" s="582"/>
      <c r="M181" s="582"/>
      <c r="N181" s="582"/>
      <c r="O181" s="582"/>
      <c r="P181" s="584"/>
      <c r="Q181" s="581"/>
      <c r="R181" s="582"/>
      <c r="S181" s="582"/>
      <c r="T181" s="582"/>
      <c r="U181" s="583"/>
      <c r="V181" s="4"/>
      <c r="W181" s="4"/>
      <c r="X181" s="4"/>
      <c r="Y181" s="4"/>
      <c r="Z181" s="4"/>
    </row>
    <row r="182" spans="1:26" ht="15" hidden="1" customHeight="1" outlineLevel="2" x14ac:dyDescent="0.25">
      <c r="A182" s="13">
        <v>18</v>
      </c>
      <c r="B182" s="593"/>
      <c r="C182" s="584"/>
      <c r="D182" s="581"/>
      <c r="E182" s="582"/>
      <c r="F182" s="582"/>
      <c r="G182" s="582"/>
      <c r="H182" s="582"/>
      <c r="I182" s="582"/>
      <c r="J182" s="582"/>
      <c r="K182" s="582"/>
      <c r="L182" s="582"/>
      <c r="M182" s="582"/>
      <c r="N182" s="582"/>
      <c r="O182" s="582"/>
      <c r="P182" s="584"/>
      <c r="Q182" s="581"/>
      <c r="R182" s="582"/>
      <c r="S182" s="582"/>
      <c r="T182" s="582"/>
      <c r="U182" s="583"/>
      <c r="V182" s="4"/>
      <c r="W182" s="4"/>
      <c r="X182" s="4"/>
      <c r="Y182" s="4"/>
      <c r="Z182" s="4"/>
    </row>
    <row r="183" spans="1:26" ht="15" hidden="1" customHeight="1" outlineLevel="2" x14ac:dyDescent="0.25">
      <c r="A183" s="13">
        <v>19</v>
      </c>
      <c r="B183" s="593"/>
      <c r="C183" s="584"/>
      <c r="D183" s="581"/>
      <c r="E183" s="582"/>
      <c r="F183" s="582"/>
      <c r="G183" s="582"/>
      <c r="H183" s="582"/>
      <c r="I183" s="582"/>
      <c r="J183" s="582"/>
      <c r="K183" s="582"/>
      <c r="L183" s="582"/>
      <c r="M183" s="582"/>
      <c r="N183" s="582"/>
      <c r="O183" s="582"/>
      <c r="P183" s="584"/>
      <c r="Q183" s="581"/>
      <c r="R183" s="582"/>
      <c r="S183" s="582"/>
      <c r="T183" s="582"/>
      <c r="U183" s="583"/>
      <c r="V183" s="4"/>
      <c r="W183" s="4"/>
      <c r="X183" s="4"/>
      <c r="Y183" s="4"/>
      <c r="Z183" s="4"/>
    </row>
    <row r="184" spans="1:26" ht="15" hidden="1" customHeight="1" outlineLevel="2" x14ac:dyDescent="0.25">
      <c r="A184" s="13">
        <v>20</v>
      </c>
      <c r="B184" s="593"/>
      <c r="C184" s="584"/>
      <c r="D184" s="581"/>
      <c r="E184" s="582"/>
      <c r="F184" s="582"/>
      <c r="G184" s="582"/>
      <c r="H184" s="582"/>
      <c r="I184" s="582"/>
      <c r="J184" s="582"/>
      <c r="K184" s="582"/>
      <c r="L184" s="582"/>
      <c r="M184" s="582"/>
      <c r="N184" s="582"/>
      <c r="O184" s="582"/>
      <c r="P184" s="584"/>
      <c r="Q184" s="581"/>
      <c r="R184" s="582"/>
      <c r="S184" s="582"/>
      <c r="T184" s="582"/>
      <c r="U184" s="583"/>
      <c r="V184" s="4"/>
      <c r="W184" s="4"/>
      <c r="X184" s="4"/>
      <c r="Y184" s="4"/>
      <c r="Z184" s="4"/>
    </row>
    <row r="185" spans="1:26" ht="15" hidden="1" customHeight="1" outlineLevel="2" x14ac:dyDescent="0.25">
      <c r="A185" s="13">
        <v>21</v>
      </c>
      <c r="B185" s="593"/>
      <c r="C185" s="584"/>
      <c r="D185" s="581"/>
      <c r="E185" s="582"/>
      <c r="F185" s="582"/>
      <c r="G185" s="582"/>
      <c r="H185" s="582"/>
      <c r="I185" s="582"/>
      <c r="J185" s="582"/>
      <c r="K185" s="582"/>
      <c r="L185" s="582"/>
      <c r="M185" s="582"/>
      <c r="N185" s="582"/>
      <c r="O185" s="582"/>
      <c r="P185" s="584"/>
      <c r="Q185" s="581"/>
      <c r="R185" s="582"/>
      <c r="S185" s="582"/>
      <c r="T185" s="582"/>
      <c r="U185" s="583"/>
      <c r="V185" s="4"/>
      <c r="W185" s="4"/>
      <c r="X185" s="4"/>
      <c r="Y185" s="4"/>
      <c r="Z185" s="4"/>
    </row>
    <row r="186" spans="1:26" ht="15" hidden="1" customHeight="1" outlineLevel="2" x14ac:dyDescent="0.25">
      <c r="A186" s="13">
        <v>22</v>
      </c>
      <c r="B186" s="593"/>
      <c r="C186" s="584"/>
      <c r="D186" s="581"/>
      <c r="E186" s="582"/>
      <c r="F186" s="582"/>
      <c r="G186" s="582"/>
      <c r="H186" s="582"/>
      <c r="I186" s="582"/>
      <c r="J186" s="582"/>
      <c r="K186" s="582"/>
      <c r="L186" s="582"/>
      <c r="M186" s="582"/>
      <c r="N186" s="582"/>
      <c r="O186" s="582"/>
      <c r="P186" s="584"/>
      <c r="Q186" s="581"/>
      <c r="R186" s="582"/>
      <c r="S186" s="582"/>
      <c r="T186" s="582"/>
      <c r="U186" s="583"/>
      <c r="V186" s="4"/>
      <c r="W186" s="4"/>
      <c r="X186" s="4"/>
      <c r="Y186" s="4"/>
      <c r="Z186" s="4"/>
    </row>
    <row r="187" spans="1:26" ht="15" hidden="1" customHeight="1" outlineLevel="2" x14ac:dyDescent="0.25">
      <c r="A187" s="13">
        <v>23</v>
      </c>
      <c r="B187" s="593"/>
      <c r="C187" s="584"/>
      <c r="D187" s="581"/>
      <c r="E187" s="582"/>
      <c r="F187" s="582"/>
      <c r="G187" s="582"/>
      <c r="H187" s="582"/>
      <c r="I187" s="582"/>
      <c r="J187" s="582"/>
      <c r="K187" s="582"/>
      <c r="L187" s="582"/>
      <c r="M187" s="582"/>
      <c r="N187" s="582"/>
      <c r="O187" s="582"/>
      <c r="P187" s="584"/>
      <c r="Q187" s="581"/>
      <c r="R187" s="582"/>
      <c r="S187" s="582"/>
      <c r="T187" s="582"/>
      <c r="U187" s="583"/>
      <c r="V187" s="4"/>
      <c r="W187" s="4"/>
      <c r="X187" s="4"/>
      <c r="Y187" s="4"/>
      <c r="Z187" s="4"/>
    </row>
    <row r="188" spans="1:26" ht="15" hidden="1" customHeight="1" outlineLevel="2" x14ac:dyDescent="0.25">
      <c r="A188" s="13">
        <v>24</v>
      </c>
      <c r="B188" s="593"/>
      <c r="C188" s="584"/>
      <c r="D188" s="581"/>
      <c r="E188" s="582"/>
      <c r="F188" s="582"/>
      <c r="G188" s="582"/>
      <c r="H188" s="582"/>
      <c r="I188" s="582"/>
      <c r="J188" s="582"/>
      <c r="K188" s="582"/>
      <c r="L188" s="582"/>
      <c r="M188" s="582"/>
      <c r="N188" s="582"/>
      <c r="O188" s="582"/>
      <c r="P188" s="584"/>
      <c r="Q188" s="581"/>
      <c r="R188" s="582"/>
      <c r="S188" s="582"/>
      <c r="T188" s="582"/>
      <c r="U188" s="583"/>
      <c r="V188" s="4"/>
      <c r="W188" s="4"/>
      <c r="X188" s="4"/>
      <c r="Y188" s="4"/>
      <c r="Z188" s="4"/>
    </row>
    <row r="189" spans="1:26" ht="15" hidden="1" customHeight="1" outlineLevel="2" x14ac:dyDescent="0.25">
      <c r="A189" s="13">
        <v>25</v>
      </c>
      <c r="B189" s="593"/>
      <c r="C189" s="584"/>
      <c r="D189" s="581"/>
      <c r="E189" s="582"/>
      <c r="F189" s="582"/>
      <c r="G189" s="582"/>
      <c r="H189" s="582"/>
      <c r="I189" s="582"/>
      <c r="J189" s="582"/>
      <c r="K189" s="582"/>
      <c r="L189" s="582"/>
      <c r="M189" s="582"/>
      <c r="N189" s="582"/>
      <c r="O189" s="582"/>
      <c r="P189" s="584"/>
      <c r="Q189" s="581"/>
      <c r="R189" s="582"/>
      <c r="S189" s="582"/>
      <c r="T189" s="582"/>
      <c r="U189" s="583"/>
      <c r="V189" s="4"/>
      <c r="W189" s="4"/>
      <c r="X189" s="4"/>
      <c r="Y189" s="4"/>
      <c r="Z189" s="4"/>
    </row>
    <row r="190" spans="1:26" ht="15" hidden="1" customHeight="1" outlineLevel="2" x14ac:dyDescent="0.25">
      <c r="A190" s="13">
        <v>26</v>
      </c>
      <c r="B190" s="593"/>
      <c r="C190" s="584"/>
      <c r="D190" s="581"/>
      <c r="E190" s="582"/>
      <c r="F190" s="582"/>
      <c r="G190" s="582"/>
      <c r="H190" s="582"/>
      <c r="I190" s="582"/>
      <c r="J190" s="582"/>
      <c r="K190" s="582"/>
      <c r="L190" s="582"/>
      <c r="M190" s="582"/>
      <c r="N190" s="582"/>
      <c r="O190" s="582"/>
      <c r="P190" s="584"/>
      <c r="Q190" s="581"/>
      <c r="R190" s="582"/>
      <c r="S190" s="582"/>
      <c r="T190" s="582"/>
      <c r="U190" s="583"/>
      <c r="V190" s="4"/>
      <c r="W190" s="4"/>
      <c r="X190" s="4"/>
      <c r="Y190" s="4"/>
      <c r="Z190" s="4"/>
    </row>
    <row r="191" spans="1:26" ht="15" hidden="1" customHeight="1" outlineLevel="2" x14ac:dyDescent="0.25">
      <c r="A191" s="13">
        <v>27</v>
      </c>
      <c r="B191" s="593"/>
      <c r="C191" s="584"/>
      <c r="D191" s="581"/>
      <c r="E191" s="582"/>
      <c r="F191" s="582"/>
      <c r="G191" s="582"/>
      <c r="H191" s="582"/>
      <c r="I191" s="582"/>
      <c r="J191" s="582"/>
      <c r="K191" s="582"/>
      <c r="L191" s="582"/>
      <c r="M191" s="582"/>
      <c r="N191" s="582"/>
      <c r="O191" s="582"/>
      <c r="P191" s="584"/>
      <c r="Q191" s="581"/>
      <c r="R191" s="582"/>
      <c r="S191" s="582"/>
      <c r="T191" s="582"/>
      <c r="U191" s="583"/>
      <c r="V191" s="4"/>
      <c r="W191" s="4"/>
      <c r="X191" s="4"/>
      <c r="Y191" s="4"/>
      <c r="Z191" s="4"/>
    </row>
    <row r="192" spans="1:26" ht="12.75" customHeight="1" outlineLevel="1" collapsed="1" x14ac:dyDescent="0.25">
      <c r="A192" s="585"/>
      <c r="B192" s="586"/>
      <c r="C192" s="586"/>
      <c r="D192" s="586"/>
      <c r="E192" s="586"/>
      <c r="F192" s="586"/>
      <c r="G192" s="586"/>
      <c r="H192" s="586"/>
      <c r="I192" s="586"/>
      <c r="J192" s="586"/>
      <c r="K192" s="586"/>
      <c r="L192" s="586"/>
      <c r="M192" s="586"/>
      <c r="N192" s="586"/>
      <c r="O192" s="586"/>
      <c r="P192" s="586"/>
      <c r="Q192" s="586"/>
      <c r="R192" s="586"/>
      <c r="S192" s="586"/>
      <c r="T192" s="586"/>
      <c r="U192" s="587"/>
      <c r="V192" s="4"/>
      <c r="W192" s="4"/>
      <c r="X192" s="4"/>
      <c r="Y192" s="4"/>
      <c r="Z192" s="4"/>
    </row>
    <row r="193" spans="1:26" ht="15" hidden="1" customHeight="1" outlineLevel="2" thickBot="1" x14ac:dyDescent="0.3">
      <c r="A193" s="588" t="str">
        <f>+CONCATENATE("Registro de reuniones mes de junio de ",  'Plan Auditorias CI'!$C$6)</f>
        <v>Registro de reuniones mes de junio de 2024</v>
      </c>
      <c r="B193" s="589"/>
      <c r="C193" s="589"/>
      <c r="D193" s="589"/>
      <c r="E193" s="589"/>
      <c r="F193" s="589"/>
      <c r="G193" s="589"/>
      <c r="H193" s="589"/>
      <c r="I193" s="589"/>
      <c r="J193" s="589"/>
      <c r="K193" s="589"/>
      <c r="L193" s="589"/>
      <c r="M193" s="589"/>
      <c r="N193" s="589"/>
      <c r="O193" s="589"/>
      <c r="P193" s="589"/>
      <c r="Q193" s="589"/>
      <c r="R193" s="589"/>
      <c r="S193" s="589"/>
      <c r="T193" s="589"/>
      <c r="U193" s="590"/>
      <c r="V193" s="4"/>
      <c r="W193" s="4"/>
      <c r="X193" s="4"/>
      <c r="Y193" s="4"/>
      <c r="Z193" s="4"/>
    </row>
    <row r="194" spans="1:26" ht="15" hidden="1" customHeight="1" outlineLevel="2" x14ac:dyDescent="0.25">
      <c r="A194" s="14" t="s">
        <v>57</v>
      </c>
      <c r="B194" s="591" t="s">
        <v>66</v>
      </c>
      <c r="C194" s="584"/>
      <c r="D194" s="591" t="s">
        <v>67</v>
      </c>
      <c r="E194" s="582"/>
      <c r="F194" s="582"/>
      <c r="G194" s="582"/>
      <c r="H194" s="582"/>
      <c r="I194" s="582"/>
      <c r="J194" s="582"/>
      <c r="K194" s="582"/>
      <c r="L194" s="582"/>
      <c r="M194" s="582"/>
      <c r="N194" s="582"/>
      <c r="O194" s="582"/>
      <c r="P194" s="584"/>
      <c r="Q194" s="592" t="s">
        <v>68</v>
      </c>
      <c r="R194" s="582"/>
      <c r="S194" s="582"/>
      <c r="T194" s="582"/>
      <c r="U194" s="583"/>
      <c r="V194" s="4"/>
      <c r="W194" s="4"/>
      <c r="X194" s="4"/>
      <c r="Y194" s="4"/>
      <c r="Z194" s="4"/>
    </row>
    <row r="195" spans="1:26" ht="15" hidden="1" customHeight="1" outlineLevel="2" x14ac:dyDescent="0.25">
      <c r="A195" s="13">
        <v>1</v>
      </c>
      <c r="B195" s="593"/>
      <c r="C195" s="584"/>
      <c r="D195" s="581"/>
      <c r="E195" s="582"/>
      <c r="F195" s="582"/>
      <c r="G195" s="582"/>
      <c r="H195" s="582"/>
      <c r="I195" s="582"/>
      <c r="J195" s="582"/>
      <c r="K195" s="582"/>
      <c r="L195" s="582"/>
      <c r="M195" s="582"/>
      <c r="N195" s="582"/>
      <c r="O195" s="582"/>
      <c r="P195" s="584"/>
      <c r="Q195" s="581"/>
      <c r="R195" s="582"/>
      <c r="S195" s="582"/>
      <c r="T195" s="582"/>
      <c r="U195" s="583"/>
      <c r="V195" s="4"/>
      <c r="W195" s="4"/>
      <c r="X195" s="4"/>
      <c r="Y195" s="4"/>
      <c r="Z195" s="4"/>
    </row>
    <row r="196" spans="1:26" ht="15" hidden="1" customHeight="1" outlineLevel="2" x14ac:dyDescent="0.25">
      <c r="A196" s="13">
        <v>2</v>
      </c>
      <c r="B196" s="593"/>
      <c r="C196" s="584"/>
      <c r="D196" s="581"/>
      <c r="E196" s="582"/>
      <c r="F196" s="582"/>
      <c r="G196" s="582"/>
      <c r="H196" s="582"/>
      <c r="I196" s="582"/>
      <c r="J196" s="582"/>
      <c r="K196" s="582"/>
      <c r="L196" s="582"/>
      <c r="M196" s="582"/>
      <c r="N196" s="582"/>
      <c r="O196" s="582"/>
      <c r="P196" s="584"/>
      <c r="Q196" s="581"/>
      <c r="R196" s="582"/>
      <c r="S196" s="582"/>
      <c r="T196" s="582"/>
      <c r="U196" s="583"/>
      <c r="V196" s="4"/>
      <c r="W196" s="4"/>
      <c r="X196" s="4"/>
      <c r="Y196" s="4"/>
      <c r="Z196" s="4"/>
    </row>
    <row r="197" spans="1:26" ht="15" hidden="1" customHeight="1" outlineLevel="2" x14ac:dyDescent="0.25">
      <c r="A197" s="13">
        <v>3</v>
      </c>
      <c r="B197" s="593"/>
      <c r="C197" s="584"/>
      <c r="D197" s="581"/>
      <c r="E197" s="582"/>
      <c r="F197" s="582"/>
      <c r="G197" s="582"/>
      <c r="H197" s="582"/>
      <c r="I197" s="582"/>
      <c r="J197" s="582"/>
      <c r="K197" s="582"/>
      <c r="L197" s="582"/>
      <c r="M197" s="582"/>
      <c r="N197" s="582"/>
      <c r="O197" s="582"/>
      <c r="P197" s="584"/>
      <c r="Q197" s="581"/>
      <c r="R197" s="582"/>
      <c r="S197" s="582"/>
      <c r="T197" s="582"/>
      <c r="U197" s="583"/>
      <c r="V197" s="4"/>
      <c r="W197" s="4"/>
      <c r="X197" s="4"/>
      <c r="Y197" s="4"/>
      <c r="Z197" s="4"/>
    </row>
    <row r="198" spans="1:26" ht="15" hidden="1" customHeight="1" outlineLevel="2" x14ac:dyDescent="0.25">
      <c r="A198" s="13">
        <v>4</v>
      </c>
      <c r="B198" s="593"/>
      <c r="C198" s="584"/>
      <c r="D198" s="581"/>
      <c r="E198" s="582"/>
      <c r="F198" s="582"/>
      <c r="G198" s="582"/>
      <c r="H198" s="582"/>
      <c r="I198" s="582"/>
      <c r="J198" s="582"/>
      <c r="K198" s="582"/>
      <c r="L198" s="582"/>
      <c r="M198" s="582"/>
      <c r="N198" s="582"/>
      <c r="O198" s="582"/>
      <c r="P198" s="584"/>
      <c r="Q198" s="581"/>
      <c r="R198" s="582"/>
      <c r="S198" s="582"/>
      <c r="T198" s="582"/>
      <c r="U198" s="583"/>
      <c r="V198" s="4"/>
      <c r="W198" s="4"/>
      <c r="X198" s="4"/>
      <c r="Y198" s="4"/>
      <c r="Z198" s="4"/>
    </row>
    <row r="199" spans="1:26" ht="15" hidden="1" customHeight="1" outlineLevel="2" x14ac:dyDescent="0.25">
      <c r="A199" s="13">
        <v>5</v>
      </c>
      <c r="B199" s="593"/>
      <c r="C199" s="584"/>
      <c r="D199" s="581"/>
      <c r="E199" s="582"/>
      <c r="F199" s="582"/>
      <c r="G199" s="582"/>
      <c r="H199" s="582"/>
      <c r="I199" s="582"/>
      <c r="J199" s="582"/>
      <c r="K199" s="582"/>
      <c r="L199" s="582"/>
      <c r="M199" s="582"/>
      <c r="N199" s="582"/>
      <c r="O199" s="582"/>
      <c r="P199" s="584"/>
      <c r="Q199" s="581"/>
      <c r="R199" s="582"/>
      <c r="S199" s="582"/>
      <c r="T199" s="582"/>
      <c r="U199" s="583"/>
      <c r="V199" s="4"/>
      <c r="W199" s="4"/>
      <c r="X199" s="4"/>
      <c r="Y199" s="4"/>
      <c r="Z199" s="4"/>
    </row>
    <row r="200" spans="1:26" ht="15" hidden="1" customHeight="1" outlineLevel="2" x14ac:dyDescent="0.25">
      <c r="A200" s="13">
        <v>6</v>
      </c>
      <c r="B200" s="593"/>
      <c r="C200" s="584"/>
      <c r="D200" s="581"/>
      <c r="E200" s="582"/>
      <c r="F200" s="582"/>
      <c r="G200" s="582"/>
      <c r="H200" s="582"/>
      <c r="I200" s="582"/>
      <c r="J200" s="582"/>
      <c r="K200" s="582"/>
      <c r="L200" s="582"/>
      <c r="M200" s="582"/>
      <c r="N200" s="582"/>
      <c r="O200" s="582"/>
      <c r="P200" s="584"/>
      <c r="Q200" s="581"/>
      <c r="R200" s="582"/>
      <c r="S200" s="582"/>
      <c r="T200" s="582"/>
      <c r="U200" s="583"/>
      <c r="V200" s="4"/>
      <c r="W200" s="4"/>
      <c r="X200" s="4"/>
      <c r="Y200" s="4"/>
      <c r="Z200" s="4"/>
    </row>
    <row r="201" spans="1:26" ht="15" hidden="1" customHeight="1" outlineLevel="2" x14ac:dyDescent="0.25">
      <c r="A201" s="13">
        <v>7</v>
      </c>
      <c r="B201" s="593"/>
      <c r="C201" s="584"/>
      <c r="D201" s="581"/>
      <c r="E201" s="582"/>
      <c r="F201" s="582"/>
      <c r="G201" s="582"/>
      <c r="H201" s="582"/>
      <c r="I201" s="582"/>
      <c r="J201" s="582"/>
      <c r="K201" s="582"/>
      <c r="L201" s="582"/>
      <c r="M201" s="582"/>
      <c r="N201" s="582"/>
      <c r="O201" s="582"/>
      <c r="P201" s="584"/>
      <c r="Q201" s="581"/>
      <c r="R201" s="582"/>
      <c r="S201" s="582"/>
      <c r="T201" s="582"/>
      <c r="U201" s="583"/>
      <c r="V201" s="4"/>
      <c r="W201" s="4"/>
      <c r="X201" s="4"/>
      <c r="Y201" s="4"/>
      <c r="Z201" s="4"/>
    </row>
    <row r="202" spans="1:26" ht="15" hidden="1" customHeight="1" outlineLevel="2" x14ac:dyDescent="0.25">
      <c r="A202" s="13">
        <v>8</v>
      </c>
      <c r="B202" s="593"/>
      <c r="C202" s="584"/>
      <c r="D202" s="581"/>
      <c r="E202" s="582"/>
      <c r="F202" s="582"/>
      <c r="G202" s="582"/>
      <c r="H202" s="582"/>
      <c r="I202" s="582"/>
      <c r="J202" s="582"/>
      <c r="K202" s="582"/>
      <c r="L202" s="582"/>
      <c r="M202" s="582"/>
      <c r="N202" s="582"/>
      <c r="O202" s="582"/>
      <c r="P202" s="584"/>
      <c r="Q202" s="581"/>
      <c r="R202" s="582"/>
      <c r="S202" s="582"/>
      <c r="T202" s="582"/>
      <c r="U202" s="583"/>
      <c r="V202" s="4"/>
      <c r="W202" s="4"/>
      <c r="X202" s="4"/>
      <c r="Y202" s="4"/>
      <c r="Z202" s="4"/>
    </row>
    <row r="203" spans="1:26" ht="15" hidden="1" customHeight="1" outlineLevel="2" x14ac:dyDescent="0.25">
      <c r="A203" s="13">
        <v>9</v>
      </c>
      <c r="B203" s="593"/>
      <c r="C203" s="584"/>
      <c r="D203" s="581"/>
      <c r="E203" s="582"/>
      <c r="F203" s="582"/>
      <c r="G203" s="582"/>
      <c r="H203" s="582"/>
      <c r="I203" s="582"/>
      <c r="J203" s="582"/>
      <c r="K203" s="582"/>
      <c r="L203" s="582"/>
      <c r="M203" s="582"/>
      <c r="N203" s="582"/>
      <c r="O203" s="582"/>
      <c r="P203" s="584"/>
      <c r="Q203" s="581"/>
      <c r="R203" s="582"/>
      <c r="S203" s="582"/>
      <c r="T203" s="582"/>
      <c r="U203" s="583"/>
      <c r="V203" s="4"/>
      <c r="W203" s="4"/>
      <c r="X203" s="4"/>
      <c r="Y203" s="4"/>
      <c r="Z203" s="4"/>
    </row>
    <row r="204" spans="1:26" ht="15" hidden="1" customHeight="1" outlineLevel="2" x14ac:dyDescent="0.25">
      <c r="A204" s="13">
        <v>10</v>
      </c>
      <c r="B204" s="593"/>
      <c r="C204" s="584"/>
      <c r="D204" s="581"/>
      <c r="E204" s="582"/>
      <c r="F204" s="582"/>
      <c r="G204" s="582"/>
      <c r="H204" s="582"/>
      <c r="I204" s="582"/>
      <c r="J204" s="582"/>
      <c r="K204" s="582"/>
      <c r="L204" s="582"/>
      <c r="M204" s="582"/>
      <c r="N204" s="582"/>
      <c r="O204" s="582"/>
      <c r="P204" s="584"/>
      <c r="Q204" s="581"/>
      <c r="R204" s="582"/>
      <c r="S204" s="582"/>
      <c r="T204" s="582"/>
      <c r="U204" s="583"/>
      <c r="V204" s="4"/>
      <c r="W204" s="4"/>
      <c r="X204" s="4"/>
      <c r="Y204" s="4"/>
      <c r="Z204" s="4"/>
    </row>
    <row r="205" spans="1:26" ht="15" hidden="1" customHeight="1" outlineLevel="2" x14ac:dyDescent="0.25">
      <c r="A205" s="13">
        <v>11</v>
      </c>
      <c r="B205" s="593"/>
      <c r="C205" s="584"/>
      <c r="D205" s="581"/>
      <c r="E205" s="582"/>
      <c r="F205" s="582"/>
      <c r="G205" s="582"/>
      <c r="H205" s="582"/>
      <c r="I205" s="582"/>
      <c r="J205" s="582"/>
      <c r="K205" s="582"/>
      <c r="L205" s="582"/>
      <c r="M205" s="582"/>
      <c r="N205" s="582"/>
      <c r="O205" s="582"/>
      <c r="P205" s="584"/>
      <c r="Q205" s="581"/>
      <c r="R205" s="582"/>
      <c r="S205" s="582"/>
      <c r="T205" s="582"/>
      <c r="U205" s="583"/>
      <c r="V205" s="4"/>
      <c r="W205" s="4"/>
      <c r="X205" s="4"/>
      <c r="Y205" s="4"/>
      <c r="Z205" s="4"/>
    </row>
    <row r="206" spans="1:26" ht="15" hidden="1" customHeight="1" outlineLevel="2" x14ac:dyDescent="0.25">
      <c r="A206" s="13">
        <v>12</v>
      </c>
      <c r="B206" s="593"/>
      <c r="C206" s="584"/>
      <c r="D206" s="581"/>
      <c r="E206" s="582"/>
      <c r="F206" s="582"/>
      <c r="G206" s="582"/>
      <c r="H206" s="582"/>
      <c r="I206" s="582"/>
      <c r="J206" s="582"/>
      <c r="K206" s="582"/>
      <c r="L206" s="582"/>
      <c r="M206" s="582"/>
      <c r="N206" s="582"/>
      <c r="O206" s="582"/>
      <c r="P206" s="584"/>
      <c r="Q206" s="581"/>
      <c r="R206" s="582"/>
      <c r="S206" s="582"/>
      <c r="T206" s="582"/>
      <c r="U206" s="583"/>
      <c r="V206" s="4"/>
      <c r="W206" s="4"/>
      <c r="X206" s="4"/>
      <c r="Y206" s="4"/>
      <c r="Z206" s="4"/>
    </row>
    <row r="207" spans="1:26" ht="15" hidden="1" customHeight="1" outlineLevel="2" x14ac:dyDescent="0.25">
      <c r="A207" s="13">
        <v>13</v>
      </c>
      <c r="B207" s="593"/>
      <c r="C207" s="584"/>
      <c r="D207" s="581"/>
      <c r="E207" s="582"/>
      <c r="F207" s="582"/>
      <c r="G207" s="582"/>
      <c r="H207" s="582"/>
      <c r="I207" s="582"/>
      <c r="J207" s="582"/>
      <c r="K207" s="582"/>
      <c r="L207" s="582"/>
      <c r="M207" s="582"/>
      <c r="N207" s="582"/>
      <c r="O207" s="582"/>
      <c r="P207" s="584"/>
      <c r="Q207" s="581"/>
      <c r="R207" s="582"/>
      <c r="S207" s="582"/>
      <c r="T207" s="582"/>
      <c r="U207" s="583"/>
      <c r="V207" s="4"/>
      <c r="W207" s="4"/>
      <c r="X207" s="4"/>
      <c r="Y207" s="4"/>
      <c r="Z207" s="4"/>
    </row>
    <row r="208" spans="1:26" ht="15" hidden="1" customHeight="1" outlineLevel="2" x14ac:dyDescent="0.25">
      <c r="A208" s="13">
        <v>14</v>
      </c>
      <c r="B208" s="593"/>
      <c r="C208" s="584"/>
      <c r="D208" s="581"/>
      <c r="E208" s="582"/>
      <c r="F208" s="582"/>
      <c r="G208" s="582"/>
      <c r="H208" s="582"/>
      <c r="I208" s="582"/>
      <c r="J208" s="582"/>
      <c r="K208" s="582"/>
      <c r="L208" s="582"/>
      <c r="M208" s="582"/>
      <c r="N208" s="582"/>
      <c r="O208" s="582"/>
      <c r="P208" s="584"/>
      <c r="Q208" s="581"/>
      <c r="R208" s="582"/>
      <c r="S208" s="582"/>
      <c r="T208" s="582"/>
      <c r="U208" s="583"/>
      <c r="V208" s="4"/>
      <c r="W208" s="4"/>
      <c r="X208" s="4"/>
      <c r="Y208" s="4"/>
      <c r="Z208" s="4"/>
    </row>
    <row r="209" spans="1:26" ht="15" hidden="1" customHeight="1" outlineLevel="2" x14ac:dyDescent="0.25">
      <c r="A209" s="13">
        <v>15</v>
      </c>
      <c r="B209" s="593"/>
      <c r="C209" s="584"/>
      <c r="D209" s="581"/>
      <c r="E209" s="582"/>
      <c r="F209" s="582"/>
      <c r="G209" s="582"/>
      <c r="H209" s="582"/>
      <c r="I209" s="582"/>
      <c r="J209" s="582"/>
      <c r="K209" s="582"/>
      <c r="L209" s="582"/>
      <c r="M209" s="582"/>
      <c r="N209" s="582"/>
      <c r="O209" s="582"/>
      <c r="P209" s="584"/>
      <c r="Q209" s="581"/>
      <c r="R209" s="582"/>
      <c r="S209" s="582"/>
      <c r="T209" s="582"/>
      <c r="U209" s="583"/>
      <c r="V209" s="4"/>
      <c r="W209" s="4"/>
      <c r="X209" s="4"/>
      <c r="Y209" s="4"/>
      <c r="Z209" s="4"/>
    </row>
    <row r="210" spans="1:26" ht="15" hidden="1" customHeight="1" outlineLevel="2" x14ac:dyDescent="0.25">
      <c r="A210" s="13">
        <v>16</v>
      </c>
      <c r="B210" s="593"/>
      <c r="C210" s="584"/>
      <c r="D210" s="581"/>
      <c r="E210" s="582"/>
      <c r="F210" s="582"/>
      <c r="G210" s="582"/>
      <c r="H210" s="582"/>
      <c r="I210" s="582"/>
      <c r="J210" s="582"/>
      <c r="K210" s="582"/>
      <c r="L210" s="582"/>
      <c r="M210" s="582"/>
      <c r="N210" s="582"/>
      <c r="O210" s="582"/>
      <c r="P210" s="584"/>
      <c r="Q210" s="581"/>
      <c r="R210" s="582"/>
      <c r="S210" s="582"/>
      <c r="T210" s="582"/>
      <c r="U210" s="583"/>
      <c r="V210" s="4"/>
      <c r="W210" s="4"/>
      <c r="X210" s="4"/>
      <c r="Y210" s="4"/>
      <c r="Z210" s="4"/>
    </row>
    <row r="211" spans="1:26" ht="15" hidden="1" customHeight="1" outlineLevel="2" x14ac:dyDescent="0.25">
      <c r="A211" s="13">
        <v>17</v>
      </c>
      <c r="B211" s="593"/>
      <c r="C211" s="584"/>
      <c r="D211" s="581"/>
      <c r="E211" s="582"/>
      <c r="F211" s="582"/>
      <c r="G211" s="582"/>
      <c r="H211" s="582"/>
      <c r="I211" s="582"/>
      <c r="J211" s="582"/>
      <c r="K211" s="582"/>
      <c r="L211" s="582"/>
      <c r="M211" s="582"/>
      <c r="N211" s="582"/>
      <c r="O211" s="582"/>
      <c r="P211" s="584"/>
      <c r="Q211" s="581"/>
      <c r="R211" s="582"/>
      <c r="S211" s="582"/>
      <c r="T211" s="582"/>
      <c r="U211" s="583"/>
      <c r="V211" s="4"/>
      <c r="W211" s="4"/>
      <c r="X211" s="4"/>
      <c r="Y211" s="4"/>
      <c r="Z211" s="4"/>
    </row>
    <row r="212" spans="1:26" ht="15" hidden="1" customHeight="1" outlineLevel="2" x14ac:dyDescent="0.25">
      <c r="A212" s="13">
        <v>18</v>
      </c>
      <c r="B212" s="593"/>
      <c r="C212" s="584"/>
      <c r="D212" s="581"/>
      <c r="E212" s="582"/>
      <c r="F212" s="582"/>
      <c r="G212" s="582"/>
      <c r="H212" s="582"/>
      <c r="I212" s="582"/>
      <c r="J212" s="582"/>
      <c r="K212" s="582"/>
      <c r="L212" s="582"/>
      <c r="M212" s="582"/>
      <c r="N212" s="582"/>
      <c r="O212" s="582"/>
      <c r="P212" s="584"/>
      <c r="Q212" s="581"/>
      <c r="R212" s="582"/>
      <c r="S212" s="582"/>
      <c r="T212" s="582"/>
      <c r="U212" s="583"/>
      <c r="V212" s="4"/>
      <c r="W212" s="4"/>
      <c r="X212" s="4"/>
      <c r="Y212" s="4"/>
      <c r="Z212" s="4"/>
    </row>
    <row r="213" spans="1:26" ht="15" hidden="1" customHeight="1" outlineLevel="2" x14ac:dyDescent="0.25">
      <c r="A213" s="13">
        <v>19</v>
      </c>
      <c r="B213" s="593"/>
      <c r="C213" s="584"/>
      <c r="D213" s="581"/>
      <c r="E213" s="582"/>
      <c r="F213" s="582"/>
      <c r="G213" s="582"/>
      <c r="H213" s="582"/>
      <c r="I213" s="582"/>
      <c r="J213" s="582"/>
      <c r="K213" s="582"/>
      <c r="L213" s="582"/>
      <c r="M213" s="582"/>
      <c r="N213" s="582"/>
      <c r="O213" s="582"/>
      <c r="P213" s="584"/>
      <c r="Q213" s="581"/>
      <c r="R213" s="582"/>
      <c r="S213" s="582"/>
      <c r="T213" s="582"/>
      <c r="U213" s="583"/>
      <c r="V213" s="4"/>
      <c r="W213" s="4"/>
      <c r="X213" s="4"/>
      <c r="Y213" s="4"/>
      <c r="Z213" s="4"/>
    </row>
    <row r="214" spans="1:26" ht="15" hidden="1" customHeight="1" outlineLevel="2" x14ac:dyDescent="0.25">
      <c r="A214" s="13">
        <v>20</v>
      </c>
      <c r="B214" s="593"/>
      <c r="C214" s="584"/>
      <c r="D214" s="581"/>
      <c r="E214" s="582"/>
      <c r="F214" s="582"/>
      <c r="G214" s="582"/>
      <c r="H214" s="582"/>
      <c r="I214" s="582"/>
      <c r="J214" s="582"/>
      <c r="K214" s="582"/>
      <c r="L214" s="582"/>
      <c r="M214" s="582"/>
      <c r="N214" s="582"/>
      <c r="O214" s="582"/>
      <c r="P214" s="584"/>
      <c r="Q214" s="581"/>
      <c r="R214" s="582"/>
      <c r="S214" s="582"/>
      <c r="T214" s="582"/>
      <c r="U214" s="583"/>
      <c r="V214" s="4"/>
      <c r="W214" s="4"/>
      <c r="X214" s="4"/>
      <c r="Y214" s="4"/>
      <c r="Z214" s="4"/>
    </row>
    <row r="215" spans="1:26" ht="15" hidden="1" customHeight="1" outlineLevel="2" x14ac:dyDescent="0.25">
      <c r="A215" s="13">
        <v>21</v>
      </c>
      <c r="B215" s="593"/>
      <c r="C215" s="584"/>
      <c r="D215" s="581"/>
      <c r="E215" s="582"/>
      <c r="F215" s="582"/>
      <c r="G215" s="582"/>
      <c r="H215" s="582"/>
      <c r="I215" s="582"/>
      <c r="J215" s="582"/>
      <c r="K215" s="582"/>
      <c r="L215" s="582"/>
      <c r="M215" s="582"/>
      <c r="N215" s="582"/>
      <c r="O215" s="582"/>
      <c r="P215" s="584"/>
      <c r="Q215" s="581"/>
      <c r="R215" s="582"/>
      <c r="S215" s="582"/>
      <c r="T215" s="582"/>
      <c r="U215" s="583"/>
      <c r="V215" s="4"/>
      <c r="W215" s="4"/>
      <c r="X215" s="4"/>
      <c r="Y215" s="4"/>
      <c r="Z215" s="4"/>
    </row>
    <row r="216" spans="1:26" ht="15" hidden="1" customHeight="1" outlineLevel="2" x14ac:dyDescent="0.25">
      <c r="A216" s="13">
        <v>22</v>
      </c>
      <c r="B216" s="593"/>
      <c r="C216" s="584"/>
      <c r="D216" s="581"/>
      <c r="E216" s="582"/>
      <c r="F216" s="582"/>
      <c r="G216" s="582"/>
      <c r="H216" s="582"/>
      <c r="I216" s="582"/>
      <c r="J216" s="582"/>
      <c r="K216" s="582"/>
      <c r="L216" s="582"/>
      <c r="M216" s="582"/>
      <c r="N216" s="582"/>
      <c r="O216" s="582"/>
      <c r="P216" s="584"/>
      <c r="Q216" s="581"/>
      <c r="R216" s="582"/>
      <c r="S216" s="582"/>
      <c r="T216" s="582"/>
      <c r="U216" s="583"/>
      <c r="V216" s="4"/>
      <c r="W216" s="4"/>
      <c r="X216" s="4"/>
      <c r="Y216" s="4"/>
      <c r="Z216" s="4"/>
    </row>
    <row r="217" spans="1:26" ht="15" hidden="1" customHeight="1" outlineLevel="2" x14ac:dyDescent="0.25">
      <c r="A217" s="13">
        <v>23</v>
      </c>
      <c r="B217" s="593"/>
      <c r="C217" s="584"/>
      <c r="D217" s="581"/>
      <c r="E217" s="582"/>
      <c r="F217" s="582"/>
      <c r="G217" s="582"/>
      <c r="H217" s="582"/>
      <c r="I217" s="582"/>
      <c r="J217" s="582"/>
      <c r="K217" s="582"/>
      <c r="L217" s="582"/>
      <c r="M217" s="582"/>
      <c r="N217" s="582"/>
      <c r="O217" s="582"/>
      <c r="P217" s="584"/>
      <c r="Q217" s="581"/>
      <c r="R217" s="582"/>
      <c r="S217" s="582"/>
      <c r="T217" s="582"/>
      <c r="U217" s="583"/>
      <c r="V217" s="4"/>
      <c r="W217" s="4"/>
      <c r="X217" s="4"/>
      <c r="Y217" s="4"/>
      <c r="Z217" s="4"/>
    </row>
    <row r="218" spans="1:26" ht="15" hidden="1" customHeight="1" outlineLevel="2" x14ac:dyDescent="0.25">
      <c r="A218" s="13">
        <v>24</v>
      </c>
      <c r="B218" s="593"/>
      <c r="C218" s="584"/>
      <c r="D218" s="581"/>
      <c r="E218" s="582"/>
      <c r="F218" s="582"/>
      <c r="G218" s="582"/>
      <c r="H218" s="582"/>
      <c r="I218" s="582"/>
      <c r="J218" s="582"/>
      <c r="K218" s="582"/>
      <c r="L218" s="582"/>
      <c r="M218" s="582"/>
      <c r="N218" s="582"/>
      <c r="O218" s="582"/>
      <c r="P218" s="584"/>
      <c r="Q218" s="581"/>
      <c r="R218" s="582"/>
      <c r="S218" s="582"/>
      <c r="T218" s="582"/>
      <c r="U218" s="583"/>
      <c r="V218" s="4"/>
      <c r="W218" s="4"/>
      <c r="X218" s="4"/>
      <c r="Y218" s="4"/>
      <c r="Z218" s="4"/>
    </row>
    <row r="219" spans="1:26" ht="15" hidden="1" customHeight="1" outlineLevel="2" x14ac:dyDescent="0.25">
      <c r="A219" s="13">
        <v>25</v>
      </c>
      <c r="B219" s="593"/>
      <c r="C219" s="584"/>
      <c r="D219" s="581"/>
      <c r="E219" s="582"/>
      <c r="F219" s="582"/>
      <c r="G219" s="582"/>
      <c r="H219" s="582"/>
      <c r="I219" s="582"/>
      <c r="J219" s="582"/>
      <c r="K219" s="582"/>
      <c r="L219" s="582"/>
      <c r="M219" s="582"/>
      <c r="N219" s="582"/>
      <c r="O219" s="582"/>
      <c r="P219" s="584"/>
      <c r="Q219" s="581"/>
      <c r="R219" s="582"/>
      <c r="S219" s="582"/>
      <c r="T219" s="582"/>
      <c r="U219" s="583"/>
      <c r="V219" s="4"/>
      <c r="W219" s="4"/>
      <c r="X219" s="4"/>
      <c r="Y219" s="4"/>
      <c r="Z219" s="4"/>
    </row>
    <row r="220" spans="1:26" ht="15" hidden="1" customHeight="1" outlineLevel="2" x14ac:dyDescent="0.25">
      <c r="A220" s="13">
        <v>26</v>
      </c>
      <c r="B220" s="593"/>
      <c r="C220" s="584"/>
      <c r="D220" s="581"/>
      <c r="E220" s="582"/>
      <c r="F220" s="582"/>
      <c r="G220" s="582"/>
      <c r="H220" s="582"/>
      <c r="I220" s="582"/>
      <c r="J220" s="582"/>
      <c r="K220" s="582"/>
      <c r="L220" s="582"/>
      <c r="M220" s="582"/>
      <c r="N220" s="582"/>
      <c r="O220" s="582"/>
      <c r="P220" s="584"/>
      <c r="Q220" s="581"/>
      <c r="R220" s="582"/>
      <c r="S220" s="582"/>
      <c r="T220" s="582"/>
      <c r="U220" s="583"/>
      <c r="V220" s="4"/>
      <c r="W220" s="4"/>
      <c r="X220" s="4"/>
      <c r="Y220" s="4"/>
      <c r="Z220" s="4"/>
    </row>
    <row r="221" spans="1:26" ht="15" hidden="1" customHeight="1" outlineLevel="2" x14ac:dyDescent="0.25">
      <c r="A221" s="13">
        <v>27</v>
      </c>
      <c r="B221" s="593"/>
      <c r="C221" s="584"/>
      <c r="D221" s="581"/>
      <c r="E221" s="582"/>
      <c r="F221" s="582"/>
      <c r="G221" s="582"/>
      <c r="H221" s="582"/>
      <c r="I221" s="582"/>
      <c r="J221" s="582"/>
      <c r="K221" s="582"/>
      <c r="L221" s="582"/>
      <c r="M221" s="582"/>
      <c r="N221" s="582"/>
      <c r="O221" s="582"/>
      <c r="P221" s="584"/>
      <c r="Q221" s="581"/>
      <c r="R221" s="582"/>
      <c r="S221" s="582"/>
      <c r="T221" s="582"/>
      <c r="U221" s="583"/>
      <c r="V221" s="4"/>
      <c r="W221" s="4"/>
      <c r="X221" s="4"/>
      <c r="Y221" s="4"/>
      <c r="Z221" s="4"/>
    </row>
    <row r="222" spans="1:26" ht="12.75" customHeight="1" outlineLevel="1" collapsed="1" x14ac:dyDescent="0.25">
      <c r="A222" s="585"/>
      <c r="B222" s="586"/>
      <c r="C222" s="586"/>
      <c r="D222" s="586"/>
      <c r="E222" s="586"/>
      <c r="F222" s="586"/>
      <c r="G222" s="586"/>
      <c r="H222" s="586"/>
      <c r="I222" s="586"/>
      <c r="J222" s="586"/>
      <c r="K222" s="586"/>
      <c r="L222" s="586"/>
      <c r="M222" s="586"/>
      <c r="N222" s="586"/>
      <c r="O222" s="586"/>
      <c r="P222" s="586"/>
      <c r="Q222" s="586"/>
      <c r="R222" s="586"/>
      <c r="S222" s="586"/>
      <c r="T222" s="586"/>
      <c r="U222" s="587"/>
      <c r="V222" s="4"/>
      <c r="W222" s="4"/>
      <c r="X222" s="4"/>
      <c r="Y222" s="4"/>
      <c r="Z222" s="4"/>
    </row>
    <row r="223" spans="1:26" ht="15" hidden="1" customHeight="1" outlineLevel="2" thickBot="1" x14ac:dyDescent="0.3">
      <c r="A223" s="588" t="str">
        <f>+CONCATENATE("Registro de reuniones mes de julio de ",  'Plan Auditorias CI'!$C$6)</f>
        <v>Registro de reuniones mes de julio de 2024</v>
      </c>
      <c r="B223" s="589"/>
      <c r="C223" s="589"/>
      <c r="D223" s="589"/>
      <c r="E223" s="589"/>
      <c r="F223" s="589"/>
      <c r="G223" s="589"/>
      <c r="H223" s="589"/>
      <c r="I223" s="589"/>
      <c r="J223" s="589"/>
      <c r="K223" s="589"/>
      <c r="L223" s="589"/>
      <c r="M223" s="589"/>
      <c r="N223" s="589"/>
      <c r="O223" s="589"/>
      <c r="P223" s="589"/>
      <c r="Q223" s="589"/>
      <c r="R223" s="589"/>
      <c r="S223" s="589"/>
      <c r="T223" s="589"/>
      <c r="U223" s="590"/>
      <c r="V223" s="4"/>
      <c r="W223" s="4"/>
      <c r="X223" s="4"/>
      <c r="Y223" s="4"/>
      <c r="Z223" s="4"/>
    </row>
    <row r="224" spans="1:26" ht="15" hidden="1" customHeight="1" outlineLevel="2" x14ac:dyDescent="0.25">
      <c r="A224" s="14" t="s">
        <v>57</v>
      </c>
      <c r="B224" s="591" t="s">
        <v>66</v>
      </c>
      <c r="C224" s="584"/>
      <c r="D224" s="591" t="s">
        <v>67</v>
      </c>
      <c r="E224" s="582"/>
      <c r="F224" s="582"/>
      <c r="G224" s="582"/>
      <c r="H224" s="582"/>
      <c r="I224" s="582"/>
      <c r="J224" s="582"/>
      <c r="K224" s="582"/>
      <c r="L224" s="582"/>
      <c r="M224" s="582"/>
      <c r="N224" s="582"/>
      <c r="O224" s="582"/>
      <c r="P224" s="584"/>
      <c r="Q224" s="592" t="s">
        <v>68</v>
      </c>
      <c r="R224" s="582"/>
      <c r="S224" s="582"/>
      <c r="T224" s="582"/>
      <c r="U224" s="583"/>
      <c r="V224" s="4"/>
      <c r="W224" s="4"/>
      <c r="X224" s="4"/>
      <c r="Y224" s="4"/>
      <c r="Z224" s="4"/>
    </row>
    <row r="225" spans="1:26" ht="15" hidden="1" customHeight="1" outlineLevel="2" x14ac:dyDescent="0.25">
      <c r="A225" s="13">
        <v>1</v>
      </c>
      <c r="B225" s="593"/>
      <c r="C225" s="584"/>
      <c r="D225" s="581"/>
      <c r="E225" s="582"/>
      <c r="F225" s="582"/>
      <c r="G225" s="582"/>
      <c r="H225" s="582"/>
      <c r="I225" s="582"/>
      <c r="J225" s="582"/>
      <c r="K225" s="582"/>
      <c r="L225" s="582"/>
      <c r="M225" s="582"/>
      <c r="N225" s="582"/>
      <c r="O225" s="582"/>
      <c r="P225" s="584"/>
      <c r="Q225" s="581"/>
      <c r="R225" s="582"/>
      <c r="S225" s="582"/>
      <c r="T225" s="582"/>
      <c r="U225" s="583"/>
      <c r="V225" s="4"/>
      <c r="W225" s="4"/>
      <c r="X225" s="4"/>
      <c r="Y225" s="4"/>
      <c r="Z225" s="4"/>
    </row>
    <row r="226" spans="1:26" ht="15" hidden="1" customHeight="1" outlineLevel="2" x14ac:dyDescent="0.25">
      <c r="A226" s="13">
        <v>2</v>
      </c>
      <c r="B226" s="593"/>
      <c r="C226" s="584"/>
      <c r="D226" s="581"/>
      <c r="E226" s="582"/>
      <c r="F226" s="582"/>
      <c r="G226" s="582"/>
      <c r="H226" s="582"/>
      <c r="I226" s="582"/>
      <c r="J226" s="582"/>
      <c r="K226" s="582"/>
      <c r="L226" s="582"/>
      <c r="M226" s="582"/>
      <c r="N226" s="582"/>
      <c r="O226" s="582"/>
      <c r="P226" s="584"/>
      <c r="Q226" s="581"/>
      <c r="R226" s="582"/>
      <c r="S226" s="582"/>
      <c r="T226" s="582"/>
      <c r="U226" s="583"/>
      <c r="V226" s="4"/>
      <c r="W226" s="4"/>
      <c r="X226" s="4"/>
      <c r="Y226" s="4"/>
      <c r="Z226" s="4"/>
    </row>
    <row r="227" spans="1:26" ht="15" hidden="1" customHeight="1" outlineLevel="2" x14ac:dyDescent="0.25">
      <c r="A227" s="13">
        <v>3</v>
      </c>
      <c r="B227" s="593"/>
      <c r="C227" s="584"/>
      <c r="D227" s="581"/>
      <c r="E227" s="582"/>
      <c r="F227" s="582"/>
      <c r="G227" s="582"/>
      <c r="H227" s="582"/>
      <c r="I227" s="582"/>
      <c r="J227" s="582"/>
      <c r="K227" s="582"/>
      <c r="L227" s="582"/>
      <c r="M227" s="582"/>
      <c r="N227" s="582"/>
      <c r="O227" s="582"/>
      <c r="P227" s="584"/>
      <c r="Q227" s="581"/>
      <c r="R227" s="582"/>
      <c r="S227" s="582"/>
      <c r="T227" s="582"/>
      <c r="U227" s="583"/>
      <c r="V227" s="4"/>
      <c r="W227" s="4"/>
      <c r="X227" s="4"/>
      <c r="Y227" s="4"/>
      <c r="Z227" s="4"/>
    </row>
    <row r="228" spans="1:26" ht="15" hidden="1" customHeight="1" outlineLevel="2" x14ac:dyDescent="0.25">
      <c r="A228" s="13">
        <v>4</v>
      </c>
      <c r="B228" s="593"/>
      <c r="C228" s="584"/>
      <c r="D228" s="581"/>
      <c r="E228" s="582"/>
      <c r="F228" s="582"/>
      <c r="G228" s="582"/>
      <c r="H228" s="582"/>
      <c r="I228" s="582"/>
      <c r="J228" s="582"/>
      <c r="K228" s="582"/>
      <c r="L228" s="582"/>
      <c r="M228" s="582"/>
      <c r="N228" s="582"/>
      <c r="O228" s="582"/>
      <c r="P228" s="584"/>
      <c r="Q228" s="581"/>
      <c r="R228" s="582"/>
      <c r="S228" s="582"/>
      <c r="T228" s="582"/>
      <c r="U228" s="583"/>
      <c r="V228" s="4"/>
      <c r="W228" s="4"/>
      <c r="X228" s="4"/>
      <c r="Y228" s="4"/>
      <c r="Z228" s="4"/>
    </row>
    <row r="229" spans="1:26" ht="15" hidden="1" customHeight="1" outlineLevel="2" x14ac:dyDescent="0.25">
      <c r="A229" s="13">
        <v>5</v>
      </c>
      <c r="B229" s="593"/>
      <c r="C229" s="584"/>
      <c r="D229" s="581"/>
      <c r="E229" s="582"/>
      <c r="F229" s="582"/>
      <c r="G229" s="582"/>
      <c r="H229" s="582"/>
      <c r="I229" s="582"/>
      <c r="J229" s="582"/>
      <c r="K229" s="582"/>
      <c r="L229" s="582"/>
      <c r="M229" s="582"/>
      <c r="N229" s="582"/>
      <c r="O229" s="582"/>
      <c r="P229" s="584"/>
      <c r="Q229" s="581"/>
      <c r="R229" s="582"/>
      <c r="S229" s="582"/>
      <c r="T229" s="582"/>
      <c r="U229" s="583"/>
      <c r="V229" s="4"/>
      <c r="W229" s="4"/>
      <c r="X229" s="4"/>
      <c r="Y229" s="4"/>
      <c r="Z229" s="4"/>
    </row>
    <row r="230" spans="1:26" ht="15" hidden="1" customHeight="1" outlineLevel="2" x14ac:dyDescent="0.25">
      <c r="A230" s="13">
        <v>6</v>
      </c>
      <c r="B230" s="593"/>
      <c r="C230" s="584"/>
      <c r="D230" s="581"/>
      <c r="E230" s="582"/>
      <c r="F230" s="582"/>
      <c r="G230" s="582"/>
      <c r="H230" s="582"/>
      <c r="I230" s="582"/>
      <c r="J230" s="582"/>
      <c r="K230" s="582"/>
      <c r="L230" s="582"/>
      <c r="M230" s="582"/>
      <c r="N230" s="582"/>
      <c r="O230" s="582"/>
      <c r="P230" s="584"/>
      <c r="Q230" s="581"/>
      <c r="R230" s="582"/>
      <c r="S230" s="582"/>
      <c r="T230" s="582"/>
      <c r="U230" s="583"/>
      <c r="V230" s="4"/>
      <c r="W230" s="4"/>
      <c r="X230" s="4"/>
      <c r="Y230" s="4"/>
      <c r="Z230" s="4"/>
    </row>
    <row r="231" spans="1:26" ht="15" hidden="1" customHeight="1" outlineLevel="2" x14ac:dyDescent="0.25">
      <c r="A231" s="13">
        <v>7</v>
      </c>
      <c r="B231" s="593"/>
      <c r="C231" s="584"/>
      <c r="D231" s="581"/>
      <c r="E231" s="582"/>
      <c r="F231" s="582"/>
      <c r="G231" s="582"/>
      <c r="H231" s="582"/>
      <c r="I231" s="582"/>
      <c r="J231" s="582"/>
      <c r="K231" s="582"/>
      <c r="L231" s="582"/>
      <c r="M231" s="582"/>
      <c r="N231" s="582"/>
      <c r="O231" s="582"/>
      <c r="P231" s="584"/>
      <c r="Q231" s="581"/>
      <c r="R231" s="582"/>
      <c r="S231" s="582"/>
      <c r="T231" s="582"/>
      <c r="U231" s="583"/>
      <c r="V231" s="4"/>
      <c r="W231" s="4"/>
      <c r="X231" s="4"/>
      <c r="Y231" s="4"/>
      <c r="Z231" s="4"/>
    </row>
    <row r="232" spans="1:26" ht="15" hidden="1" customHeight="1" outlineLevel="2" x14ac:dyDescent="0.25">
      <c r="A232" s="13">
        <v>8</v>
      </c>
      <c r="B232" s="593"/>
      <c r="C232" s="584"/>
      <c r="D232" s="581"/>
      <c r="E232" s="582"/>
      <c r="F232" s="582"/>
      <c r="G232" s="582"/>
      <c r="H232" s="582"/>
      <c r="I232" s="582"/>
      <c r="J232" s="582"/>
      <c r="K232" s="582"/>
      <c r="L232" s="582"/>
      <c r="M232" s="582"/>
      <c r="N232" s="582"/>
      <c r="O232" s="582"/>
      <c r="P232" s="584"/>
      <c r="Q232" s="581"/>
      <c r="R232" s="582"/>
      <c r="S232" s="582"/>
      <c r="T232" s="582"/>
      <c r="U232" s="583"/>
      <c r="V232" s="4"/>
      <c r="W232" s="4"/>
      <c r="X232" s="4"/>
      <c r="Y232" s="4"/>
      <c r="Z232" s="4"/>
    </row>
    <row r="233" spans="1:26" ht="15" hidden="1" customHeight="1" outlineLevel="2" x14ac:dyDescent="0.25">
      <c r="A233" s="13">
        <v>9</v>
      </c>
      <c r="B233" s="593"/>
      <c r="C233" s="584"/>
      <c r="D233" s="581"/>
      <c r="E233" s="582"/>
      <c r="F233" s="582"/>
      <c r="G233" s="582"/>
      <c r="H233" s="582"/>
      <c r="I233" s="582"/>
      <c r="J233" s="582"/>
      <c r="K233" s="582"/>
      <c r="L233" s="582"/>
      <c r="M233" s="582"/>
      <c r="N233" s="582"/>
      <c r="O233" s="582"/>
      <c r="P233" s="584"/>
      <c r="Q233" s="581"/>
      <c r="R233" s="582"/>
      <c r="S233" s="582"/>
      <c r="T233" s="582"/>
      <c r="U233" s="583"/>
      <c r="V233" s="4"/>
      <c r="W233" s="4"/>
      <c r="X233" s="4"/>
      <c r="Y233" s="4"/>
      <c r="Z233" s="4"/>
    </row>
    <row r="234" spans="1:26" ht="15" hidden="1" customHeight="1" outlineLevel="2" x14ac:dyDescent="0.25">
      <c r="A234" s="13">
        <v>10</v>
      </c>
      <c r="B234" s="593"/>
      <c r="C234" s="584"/>
      <c r="D234" s="581"/>
      <c r="E234" s="582"/>
      <c r="F234" s="582"/>
      <c r="G234" s="582"/>
      <c r="H234" s="582"/>
      <c r="I234" s="582"/>
      <c r="J234" s="582"/>
      <c r="K234" s="582"/>
      <c r="L234" s="582"/>
      <c r="M234" s="582"/>
      <c r="N234" s="582"/>
      <c r="O234" s="582"/>
      <c r="P234" s="584"/>
      <c r="Q234" s="581"/>
      <c r="R234" s="582"/>
      <c r="S234" s="582"/>
      <c r="T234" s="582"/>
      <c r="U234" s="583"/>
      <c r="V234" s="4"/>
      <c r="W234" s="4"/>
      <c r="X234" s="4"/>
      <c r="Y234" s="4"/>
      <c r="Z234" s="4"/>
    </row>
    <row r="235" spans="1:26" ht="15" hidden="1" customHeight="1" outlineLevel="2" x14ac:dyDescent="0.25">
      <c r="A235" s="13">
        <v>11</v>
      </c>
      <c r="B235" s="593"/>
      <c r="C235" s="584"/>
      <c r="D235" s="581"/>
      <c r="E235" s="582"/>
      <c r="F235" s="582"/>
      <c r="G235" s="582"/>
      <c r="H235" s="582"/>
      <c r="I235" s="582"/>
      <c r="J235" s="582"/>
      <c r="K235" s="582"/>
      <c r="L235" s="582"/>
      <c r="M235" s="582"/>
      <c r="N235" s="582"/>
      <c r="O235" s="582"/>
      <c r="P235" s="584"/>
      <c r="Q235" s="581"/>
      <c r="R235" s="582"/>
      <c r="S235" s="582"/>
      <c r="T235" s="582"/>
      <c r="U235" s="583"/>
      <c r="V235" s="4"/>
      <c r="W235" s="4"/>
      <c r="X235" s="4"/>
      <c r="Y235" s="4"/>
      <c r="Z235" s="4"/>
    </row>
    <row r="236" spans="1:26" ht="15" hidden="1" customHeight="1" outlineLevel="2" x14ac:dyDescent="0.25">
      <c r="A236" s="13">
        <v>12</v>
      </c>
      <c r="B236" s="593"/>
      <c r="C236" s="584"/>
      <c r="D236" s="581"/>
      <c r="E236" s="582"/>
      <c r="F236" s="582"/>
      <c r="G236" s="582"/>
      <c r="H236" s="582"/>
      <c r="I236" s="582"/>
      <c r="J236" s="582"/>
      <c r="K236" s="582"/>
      <c r="L236" s="582"/>
      <c r="M236" s="582"/>
      <c r="N236" s="582"/>
      <c r="O236" s="582"/>
      <c r="P236" s="584"/>
      <c r="Q236" s="581"/>
      <c r="R236" s="582"/>
      <c r="S236" s="582"/>
      <c r="T236" s="582"/>
      <c r="U236" s="583"/>
      <c r="V236" s="4"/>
      <c r="W236" s="4"/>
      <c r="X236" s="4"/>
      <c r="Y236" s="4"/>
      <c r="Z236" s="4"/>
    </row>
    <row r="237" spans="1:26" ht="15" hidden="1" customHeight="1" outlineLevel="2" x14ac:dyDescent="0.25">
      <c r="A237" s="13">
        <v>13</v>
      </c>
      <c r="B237" s="593"/>
      <c r="C237" s="584"/>
      <c r="D237" s="581"/>
      <c r="E237" s="582"/>
      <c r="F237" s="582"/>
      <c r="G237" s="582"/>
      <c r="H237" s="582"/>
      <c r="I237" s="582"/>
      <c r="J237" s="582"/>
      <c r="K237" s="582"/>
      <c r="L237" s="582"/>
      <c r="M237" s="582"/>
      <c r="N237" s="582"/>
      <c r="O237" s="582"/>
      <c r="P237" s="584"/>
      <c r="Q237" s="581"/>
      <c r="R237" s="582"/>
      <c r="S237" s="582"/>
      <c r="T237" s="582"/>
      <c r="U237" s="583"/>
      <c r="V237" s="4"/>
      <c r="W237" s="4"/>
      <c r="X237" s="4"/>
      <c r="Y237" s="4"/>
      <c r="Z237" s="4"/>
    </row>
    <row r="238" spans="1:26" ht="15" hidden="1" customHeight="1" outlineLevel="2" x14ac:dyDescent="0.25">
      <c r="A238" s="13">
        <v>14</v>
      </c>
      <c r="B238" s="593"/>
      <c r="C238" s="584"/>
      <c r="D238" s="581"/>
      <c r="E238" s="582"/>
      <c r="F238" s="582"/>
      <c r="G238" s="582"/>
      <c r="H238" s="582"/>
      <c r="I238" s="582"/>
      <c r="J238" s="582"/>
      <c r="K238" s="582"/>
      <c r="L238" s="582"/>
      <c r="M238" s="582"/>
      <c r="N238" s="582"/>
      <c r="O238" s="582"/>
      <c r="P238" s="584"/>
      <c r="Q238" s="581"/>
      <c r="R238" s="582"/>
      <c r="S238" s="582"/>
      <c r="T238" s="582"/>
      <c r="U238" s="583"/>
      <c r="V238" s="4"/>
      <c r="W238" s="4"/>
      <c r="X238" s="4"/>
      <c r="Y238" s="4"/>
      <c r="Z238" s="4"/>
    </row>
    <row r="239" spans="1:26" ht="15" hidden="1" customHeight="1" outlineLevel="2" x14ac:dyDescent="0.25">
      <c r="A239" s="13">
        <v>15</v>
      </c>
      <c r="B239" s="593"/>
      <c r="C239" s="584"/>
      <c r="D239" s="581"/>
      <c r="E239" s="582"/>
      <c r="F239" s="582"/>
      <c r="G239" s="582"/>
      <c r="H239" s="582"/>
      <c r="I239" s="582"/>
      <c r="J239" s="582"/>
      <c r="K239" s="582"/>
      <c r="L239" s="582"/>
      <c r="M239" s="582"/>
      <c r="N239" s="582"/>
      <c r="O239" s="582"/>
      <c r="P239" s="584"/>
      <c r="Q239" s="581"/>
      <c r="R239" s="582"/>
      <c r="S239" s="582"/>
      <c r="T239" s="582"/>
      <c r="U239" s="583"/>
      <c r="V239" s="4"/>
      <c r="W239" s="4"/>
      <c r="X239" s="4"/>
      <c r="Y239" s="4"/>
      <c r="Z239" s="4"/>
    </row>
    <row r="240" spans="1:26" ht="15" hidden="1" customHeight="1" outlineLevel="2" x14ac:dyDescent="0.25">
      <c r="A240" s="13">
        <v>16</v>
      </c>
      <c r="B240" s="593"/>
      <c r="C240" s="584"/>
      <c r="D240" s="581"/>
      <c r="E240" s="582"/>
      <c r="F240" s="582"/>
      <c r="G240" s="582"/>
      <c r="H240" s="582"/>
      <c r="I240" s="582"/>
      <c r="J240" s="582"/>
      <c r="K240" s="582"/>
      <c r="L240" s="582"/>
      <c r="M240" s="582"/>
      <c r="N240" s="582"/>
      <c r="O240" s="582"/>
      <c r="P240" s="584"/>
      <c r="Q240" s="581"/>
      <c r="R240" s="582"/>
      <c r="S240" s="582"/>
      <c r="T240" s="582"/>
      <c r="U240" s="583"/>
      <c r="V240" s="4"/>
      <c r="W240" s="4"/>
      <c r="X240" s="4"/>
      <c r="Y240" s="4"/>
      <c r="Z240" s="4"/>
    </row>
    <row r="241" spans="1:26" ht="15" hidden="1" customHeight="1" outlineLevel="2" x14ac:dyDescent="0.25">
      <c r="A241" s="13">
        <v>17</v>
      </c>
      <c r="B241" s="593"/>
      <c r="C241" s="584"/>
      <c r="D241" s="581"/>
      <c r="E241" s="582"/>
      <c r="F241" s="582"/>
      <c r="G241" s="582"/>
      <c r="H241" s="582"/>
      <c r="I241" s="582"/>
      <c r="J241" s="582"/>
      <c r="K241" s="582"/>
      <c r="L241" s="582"/>
      <c r="M241" s="582"/>
      <c r="N241" s="582"/>
      <c r="O241" s="582"/>
      <c r="P241" s="584"/>
      <c r="Q241" s="581"/>
      <c r="R241" s="582"/>
      <c r="S241" s="582"/>
      <c r="T241" s="582"/>
      <c r="U241" s="583"/>
      <c r="V241" s="4"/>
      <c r="W241" s="4"/>
      <c r="X241" s="4"/>
      <c r="Y241" s="4"/>
      <c r="Z241" s="4"/>
    </row>
    <row r="242" spans="1:26" ht="15" hidden="1" customHeight="1" outlineLevel="2" x14ac:dyDescent="0.25">
      <c r="A242" s="13">
        <v>18</v>
      </c>
      <c r="B242" s="593"/>
      <c r="C242" s="584"/>
      <c r="D242" s="581"/>
      <c r="E242" s="582"/>
      <c r="F242" s="582"/>
      <c r="G242" s="582"/>
      <c r="H242" s="582"/>
      <c r="I242" s="582"/>
      <c r="J242" s="582"/>
      <c r="K242" s="582"/>
      <c r="L242" s="582"/>
      <c r="M242" s="582"/>
      <c r="N242" s="582"/>
      <c r="O242" s="582"/>
      <c r="P242" s="584"/>
      <c r="Q242" s="581"/>
      <c r="R242" s="582"/>
      <c r="S242" s="582"/>
      <c r="T242" s="582"/>
      <c r="U242" s="583"/>
      <c r="V242" s="4"/>
      <c r="W242" s="4"/>
      <c r="X242" s="4"/>
      <c r="Y242" s="4"/>
      <c r="Z242" s="4"/>
    </row>
    <row r="243" spans="1:26" ht="15" hidden="1" customHeight="1" outlineLevel="2" x14ac:dyDescent="0.25">
      <c r="A243" s="13">
        <v>19</v>
      </c>
      <c r="B243" s="593"/>
      <c r="C243" s="584"/>
      <c r="D243" s="581"/>
      <c r="E243" s="582"/>
      <c r="F243" s="582"/>
      <c r="G243" s="582"/>
      <c r="H243" s="582"/>
      <c r="I243" s="582"/>
      <c r="J243" s="582"/>
      <c r="K243" s="582"/>
      <c r="L243" s="582"/>
      <c r="M243" s="582"/>
      <c r="N243" s="582"/>
      <c r="O243" s="582"/>
      <c r="P243" s="584"/>
      <c r="Q243" s="581"/>
      <c r="R243" s="582"/>
      <c r="S243" s="582"/>
      <c r="T243" s="582"/>
      <c r="U243" s="583"/>
      <c r="V243" s="4"/>
      <c r="W243" s="4"/>
      <c r="X243" s="4"/>
      <c r="Y243" s="4"/>
      <c r="Z243" s="4"/>
    </row>
    <row r="244" spans="1:26" ht="15" hidden="1" customHeight="1" outlineLevel="2" x14ac:dyDescent="0.25">
      <c r="A244" s="13">
        <v>20</v>
      </c>
      <c r="B244" s="593"/>
      <c r="C244" s="584"/>
      <c r="D244" s="581"/>
      <c r="E244" s="582"/>
      <c r="F244" s="582"/>
      <c r="G244" s="582"/>
      <c r="H244" s="582"/>
      <c r="I244" s="582"/>
      <c r="J244" s="582"/>
      <c r="K244" s="582"/>
      <c r="L244" s="582"/>
      <c r="M244" s="582"/>
      <c r="N244" s="582"/>
      <c r="O244" s="582"/>
      <c r="P244" s="584"/>
      <c r="Q244" s="581"/>
      <c r="R244" s="582"/>
      <c r="S244" s="582"/>
      <c r="T244" s="582"/>
      <c r="U244" s="583"/>
      <c r="V244" s="4"/>
      <c r="W244" s="4"/>
      <c r="X244" s="4"/>
      <c r="Y244" s="4"/>
      <c r="Z244" s="4"/>
    </row>
    <row r="245" spans="1:26" ht="15" hidden="1" customHeight="1" outlineLevel="2" x14ac:dyDescent="0.25">
      <c r="A245" s="13">
        <v>21</v>
      </c>
      <c r="B245" s="593"/>
      <c r="C245" s="584"/>
      <c r="D245" s="581"/>
      <c r="E245" s="582"/>
      <c r="F245" s="582"/>
      <c r="G245" s="582"/>
      <c r="H245" s="582"/>
      <c r="I245" s="582"/>
      <c r="J245" s="582"/>
      <c r="K245" s="582"/>
      <c r="L245" s="582"/>
      <c r="M245" s="582"/>
      <c r="N245" s="582"/>
      <c r="O245" s="582"/>
      <c r="P245" s="584"/>
      <c r="Q245" s="581"/>
      <c r="R245" s="582"/>
      <c r="S245" s="582"/>
      <c r="T245" s="582"/>
      <c r="U245" s="583"/>
      <c r="V245" s="4"/>
      <c r="W245" s="4"/>
      <c r="X245" s="4"/>
      <c r="Y245" s="4"/>
      <c r="Z245" s="4"/>
    </row>
    <row r="246" spans="1:26" ht="15" hidden="1" customHeight="1" outlineLevel="2" x14ac:dyDescent="0.25">
      <c r="A246" s="13">
        <v>22</v>
      </c>
      <c r="B246" s="593"/>
      <c r="C246" s="584"/>
      <c r="D246" s="581"/>
      <c r="E246" s="582"/>
      <c r="F246" s="582"/>
      <c r="G246" s="582"/>
      <c r="H246" s="582"/>
      <c r="I246" s="582"/>
      <c r="J246" s="582"/>
      <c r="K246" s="582"/>
      <c r="L246" s="582"/>
      <c r="M246" s="582"/>
      <c r="N246" s="582"/>
      <c r="O246" s="582"/>
      <c r="P246" s="584"/>
      <c r="Q246" s="581"/>
      <c r="R246" s="582"/>
      <c r="S246" s="582"/>
      <c r="T246" s="582"/>
      <c r="U246" s="583"/>
      <c r="V246" s="4"/>
      <c r="W246" s="4"/>
      <c r="X246" s="4"/>
      <c r="Y246" s="4"/>
      <c r="Z246" s="4"/>
    </row>
    <row r="247" spans="1:26" ht="15" hidden="1" customHeight="1" outlineLevel="2" x14ac:dyDescent="0.25">
      <c r="A247" s="13">
        <v>23</v>
      </c>
      <c r="B247" s="593"/>
      <c r="C247" s="584"/>
      <c r="D247" s="581"/>
      <c r="E247" s="582"/>
      <c r="F247" s="582"/>
      <c r="G247" s="582"/>
      <c r="H247" s="582"/>
      <c r="I247" s="582"/>
      <c r="J247" s="582"/>
      <c r="K247" s="582"/>
      <c r="L247" s="582"/>
      <c r="M247" s="582"/>
      <c r="N247" s="582"/>
      <c r="O247" s="582"/>
      <c r="P247" s="584"/>
      <c r="Q247" s="581"/>
      <c r="R247" s="582"/>
      <c r="S247" s="582"/>
      <c r="T247" s="582"/>
      <c r="U247" s="583"/>
      <c r="V247" s="4"/>
      <c r="W247" s="4"/>
      <c r="X247" s="4"/>
      <c r="Y247" s="4"/>
      <c r="Z247" s="4"/>
    </row>
    <row r="248" spans="1:26" ht="15" hidden="1" customHeight="1" outlineLevel="2" x14ac:dyDescent="0.25">
      <c r="A248" s="13">
        <v>24</v>
      </c>
      <c r="B248" s="593"/>
      <c r="C248" s="584"/>
      <c r="D248" s="581"/>
      <c r="E248" s="582"/>
      <c r="F248" s="582"/>
      <c r="G248" s="582"/>
      <c r="H248" s="582"/>
      <c r="I248" s="582"/>
      <c r="J248" s="582"/>
      <c r="K248" s="582"/>
      <c r="L248" s="582"/>
      <c r="M248" s="582"/>
      <c r="N248" s="582"/>
      <c r="O248" s="582"/>
      <c r="P248" s="584"/>
      <c r="Q248" s="581"/>
      <c r="R248" s="582"/>
      <c r="S248" s="582"/>
      <c r="T248" s="582"/>
      <c r="U248" s="583"/>
      <c r="V248" s="4"/>
      <c r="W248" s="4"/>
      <c r="X248" s="4"/>
      <c r="Y248" s="4"/>
      <c r="Z248" s="4"/>
    </row>
    <row r="249" spans="1:26" ht="15" hidden="1" customHeight="1" outlineLevel="2" x14ac:dyDescent="0.25">
      <c r="A249" s="13">
        <v>25</v>
      </c>
      <c r="B249" s="593"/>
      <c r="C249" s="584"/>
      <c r="D249" s="581"/>
      <c r="E249" s="582"/>
      <c r="F249" s="582"/>
      <c r="G249" s="582"/>
      <c r="H249" s="582"/>
      <c r="I249" s="582"/>
      <c r="J249" s="582"/>
      <c r="K249" s="582"/>
      <c r="L249" s="582"/>
      <c r="M249" s="582"/>
      <c r="N249" s="582"/>
      <c r="O249" s="582"/>
      <c r="P249" s="584"/>
      <c r="Q249" s="581"/>
      <c r="R249" s="582"/>
      <c r="S249" s="582"/>
      <c r="T249" s="582"/>
      <c r="U249" s="583"/>
      <c r="V249" s="4"/>
      <c r="W249" s="4"/>
      <c r="X249" s="4"/>
      <c r="Y249" s="4"/>
      <c r="Z249" s="4"/>
    </row>
    <row r="250" spans="1:26" ht="15" hidden="1" customHeight="1" outlineLevel="2" x14ac:dyDescent="0.25">
      <c r="A250" s="13">
        <v>26</v>
      </c>
      <c r="B250" s="593"/>
      <c r="C250" s="584"/>
      <c r="D250" s="581"/>
      <c r="E250" s="582"/>
      <c r="F250" s="582"/>
      <c r="G250" s="582"/>
      <c r="H250" s="582"/>
      <c r="I250" s="582"/>
      <c r="J250" s="582"/>
      <c r="K250" s="582"/>
      <c r="L250" s="582"/>
      <c r="M250" s="582"/>
      <c r="N250" s="582"/>
      <c r="O250" s="582"/>
      <c r="P250" s="584"/>
      <c r="Q250" s="581"/>
      <c r="R250" s="582"/>
      <c r="S250" s="582"/>
      <c r="T250" s="582"/>
      <c r="U250" s="583"/>
      <c r="V250" s="4"/>
      <c r="W250" s="4"/>
      <c r="X250" s="4"/>
      <c r="Y250" s="4"/>
      <c r="Z250" s="4"/>
    </row>
    <row r="251" spans="1:26" ht="15" hidden="1" customHeight="1" outlineLevel="2" x14ac:dyDescent="0.25">
      <c r="A251" s="13">
        <v>27</v>
      </c>
      <c r="B251" s="593"/>
      <c r="C251" s="584"/>
      <c r="D251" s="581"/>
      <c r="E251" s="582"/>
      <c r="F251" s="582"/>
      <c r="G251" s="582"/>
      <c r="H251" s="582"/>
      <c r="I251" s="582"/>
      <c r="J251" s="582"/>
      <c r="K251" s="582"/>
      <c r="L251" s="582"/>
      <c r="M251" s="582"/>
      <c r="N251" s="582"/>
      <c r="O251" s="582"/>
      <c r="P251" s="584"/>
      <c r="Q251" s="581"/>
      <c r="R251" s="582"/>
      <c r="S251" s="582"/>
      <c r="T251" s="582"/>
      <c r="U251" s="583"/>
      <c r="V251" s="4"/>
      <c r="W251" s="4"/>
      <c r="X251" s="4"/>
      <c r="Y251" s="4"/>
      <c r="Z251" s="4"/>
    </row>
    <row r="252" spans="1:26" ht="15" hidden="1" customHeight="1" outlineLevel="2" x14ac:dyDescent="0.25">
      <c r="A252" s="13">
        <v>28</v>
      </c>
      <c r="B252" s="593"/>
      <c r="C252" s="584"/>
      <c r="D252" s="581"/>
      <c r="E252" s="582"/>
      <c r="F252" s="582"/>
      <c r="G252" s="582"/>
      <c r="H252" s="582"/>
      <c r="I252" s="582"/>
      <c r="J252" s="582"/>
      <c r="K252" s="582"/>
      <c r="L252" s="582"/>
      <c r="M252" s="582"/>
      <c r="N252" s="582"/>
      <c r="O252" s="582"/>
      <c r="P252" s="584"/>
      <c r="Q252" s="581"/>
      <c r="R252" s="582"/>
      <c r="S252" s="582"/>
      <c r="T252" s="582"/>
      <c r="U252" s="583"/>
      <c r="V252" s="4"/>
      <c r="W252" s="4"/>
      <c r="X252" s="4"/>
      <c r="Y252" s="4"/>
      <c r="Z252" s="4"/>
    </row>
    <row r="253" spans="1:26" ht="15" hidden="1" customHeight="1" outlineLevel="2" x14ac:dyDescent="0.25">
      <c r="A253" s="13">
        <v>29</v>
      </c>
      <c r="B253" s="593"/>
      <c r="C253" s="584"/>
      <c r="D253" s="581"/>
      <c r="E253" s="582"/>
      <c r="F253" s="582"/>
      <c r="G253" s="582"/>
      <c r="H253" s="582"/>
      <c r="I253" s="582"/>
      <c r="J253" s="582"/>
      <c r="K253" s="582"/>
      <c r="L253" s="582"/>
      <c r="M253" s="582"/>
      <c r="N253" s="582"/>
      <c r="O253" s="582"/>
      <c r="P253" s="584"/>
      <c r="Q253" s="581"/>
      <c r="R253" s="582"/>
      <c r="S253" s="582"/>
      <c r="T253" s="582"/>
      <c r="U253" s="583"/>
      <c r="V253" s="4"/>
      <c r="W253" s="4"/>
      <c r="X253" s="4"/>
      <c r="Y253" s="4"/>
      <c r="Z253" s="4"/>
    </row>
    <row r="254" spans="1:26" ht="15" hidden="1" customHeight="1" outlineLevel="2" x14ac:dyDescent="0.25">
      <c r="A254" s="13">
        <v>30</v>
      </c>
      <c r="B254" s="593"/>
      <c r="C254" s="584"/>
      <c r="D254" s="581"/>
      <c r="E254" s="582"/>
      <c r="F254" s="582"/>
      <c r="G254" s="582"/>
      <c r="H254" s="582"/>
      <c r="I254" s="582"/>
      <c r="J254" s="582"/>
      <c r="K254" s="582"/>
      <c r="L254" s="582"/>
      <c r="M254" s="582"/>
      <c r="N254" s="582"/>
      <c r="O254" s="582"/>
      <c r="P254" s="584"/>
      <c r="Q254" s="581"/>
      <c r="R254" s="582"/>
      <c r="S254" s="582"/>
      <c r="T254" s="582"/>
      <c r="U254" s="583"/>
      <c r="V254" s="4"/>
      <c r="W254" s="4"/>
      <c r="X254" s="4"/>
      <c r="Y254" s="4"/>
      <c r="Z254" s="4"/>
    </row>
    <row r="255" spans="1:26" ht="15" hidden="1" customHeight="1" outlineLevel="2" x14ac:dyDescent="0.25">
      <c r="A255" s="13">
        <v>31</v>
      </c>
      <c r="B255" s="593"/>
      <c r="C255" s="584"/>
      <c r="D255" s="581"/>
      <c r="E255" s="582"/>
      <c r="F255" s="582"/>
      <c r="G255" s="582"/>
      <c r="H255" s="582"/>
      <c r="I255" s="582"/>
      <c r="J255" s="582"/>
      <c r="K255" s="582"/>
      <c r="L255" s="582"/>
      <c r="M255" s="582"/>
      <c r="N255" s="582"/>
      <c r="O255" s="582"/>
      <c r="P255" s="584"/>
      <c r="Q255" s="581"/>
      <c r="R255" s="582"/>
      <c r="S255" s="582"/>
      <c r="T255" s="582"/>
      <c r="U255" s="583"/>
      <c r="V255" s="4"/>
      <c r="W255" s="4"/>
      <c r="X255" s="4"/>
      <c r="Y255" s="4"/>
      <c r="Z255" s="4"/>
    </row>
    <row r="256" spans="1:26" ht="15" hidden="1" customHeight="1" outlineLevel="2" x14ac:dyDescent="0.25">
      <c r="A256" s="13">
        <v>32</v>
      </c>
      <c r="B256" s="593"/>
      <c r="C256" s="584"/>
      <c r="D256" s="581"/>
      <c r="E256" s="582"/>
      <c r="F256" s="582"/>
      <c r="G256" s="582"/>
      <c r="H256" s="582"/>
      <c r="I256" s="582"/>
      <c r="J256" s="582"/>
      <c r="K256" s="582"/>
      <c r="L256" s="582"/>
      <c r="M256" s="582"/>
      <c r="N256" s="582"/>
      <c r="O256" s="582"/>
      <c r="P256" s="584"/>
      <c r="Q256" s="581"/>
      <c r="R256" s="582"/>
      <c r="S256" s="582"/>
      <c r="T256" s="582"/>
      <c r="U256" s="583"/>
      <c r="V256" s="4"/>
      <c r="W256" s="4"/>
      <c r="X256" s="4"/>
      <c r="Y256" s="4"/>
      <c r="Z256" s="4"/>
    </row>
    <row r="257" spans="1:26" ht="15" hidden="1" customHeight="1" outlineLevel="2" x14ac:dyDescent="0.25">
      <c r="A257" s="13">
        <v>33</v>
      </c>
      <c r="B257" s="593"/>
      <c r="C257" s="584"/>
      <c r="D257" s="581"/>
      <c r="E257" s="582"/>
      <c r="F257" s="582"/>
      <c r="G257" s="582"/>
      <c r="H257" s="582"/>
      <c r="I257" s="582"/>
      <c r="J257" s="582"/>
      <c r="K257" s="582"/>
      <c r="L257" s="582"/>
      <c r="M257" s="582"/>
      <c r="N257" s="582"/>
      <c r="O257" s="582"/>
      <c r="P257" s="584"/>
      <c r="Q257" s="581"/>
      <c r="R257" s="582"/>
      <c r="S257" s="582"/>
      <c r="T257" s="582"/>
      <c r="U257" s="583"/>
      <c r="V257" s="4"/>
      <c r="W257" s="4"/>
      <c r="X257" s="4"/>
      <c r="Y257" s="4"/>
      <c r="Z257" s="4"/>
    </row>
    <row r="258" spans="1:26" ht="15" hidden="1" customHeight="1" outlineLevel="2" x14ac:dyDescent="0.25">
      <c r="A258" s="13">
        <v>34</v>
      </c>
      <c r="B258" s="593"/>
      <c r="C258" s="584"/>
      <c r="D258" s="581"/>
      <c r="E258" s="582"/>
      <c r="F258" s="582"/>
      <c r="G258" s="582"/>
      <c r="H258" s="582"/>
      <c r="I258" s="582"/>
      <c r="J258" s="582"/>
      <c r="K258" s="582"/>
      <c r="L258" s="582"/>
      <c r="M258" s="582"/>
      <c r="N258" s="582"/>
      <c r="O258" s="582"/>
      <c r="P258" s="584"/>
      <c r="Q258" s="581"/>
      <c r="R258" s="582"/>
      <c r="S258" s="582"/>
      <c r="T258" s="582"/>
      <c r="U258" s="583"/>
      <c r="V258" s="4"/>
      <c r="W258" s="4"/>
      <c r="X258" s="4"/>
      <c r="Y258" s="4"/>
      <c r="Z258" s="4"/>
    </row>
    <row r="259" spans="1:26" ht="15" hidden="1" customHeight="1" outlineLevel="2" x14ac:dyDescent="0.25">
      <c r="A259" s="13">
        <v>35</v>
      </c>
      <c r="B259" s="593"/>
      <c r="C259" s="584"/>
      <c r="D259" s="581"/>
      <c r="E259" s="582"/>
      <c r="F259" s="582"/>
      <c r="G259" s="582"/>
      <c r="H259" s="582"/>
      <c r="I259" s="582"/>
      <c r="J259" s="582"/>
      <c r="K259" s="582"/>
      <c r="L259" s="582"/>
      <c r="M259" s="582"/>
      <c r="N259" s="582"/>
      <c r="O259" s="582"/>
      <c r="P259" s="584"/>
      <c r="Q259" s="581"/>
      <c r="R259" s="582"/>
      <c r="S259" s="582"/>
      <c r="T259" s="582"/>
      <c r="U259" s="583"/>
      <c r="V259" s="4"/>
      <c r="W259" s="4"/>
      <c r="X259" s="4"/>
      <c r="Y259" s="4"/>
      <c r="Z259" s="4"/>
    </row>
    <row r="260" spans="1:26" ht="15" hidden="1" customHeight="1" outlineLevel="2" x14ac:dyDescent="0.25">
      <c r="A260" s="13">
        <v>36</v>
      </c>
      <c r="B260" s="593"/>
      <c r="C260" s="584"/>
      <c r="D260" s="581"/>
      <c r="E260" s="582"/>
      <c r="F260" s="582"/>
      <c r="G260" s="582"/>
      <c r="H260" s="582"/>
      <c r="I260" s="582"/>
      <c r="J260" s="582"/>
      <c r="K260" s="582"/>
      <c r="L260" s="582"/>
      <c r="M260" s="582"/>
      <c r="N260" s="582"/>
      <c r="O260" s="582"/>
      <c r="P260" s="584"/>
      <c r="Q260" s="581"/>
      <c r="R260" s="582"/>
      <c r="S260" s="582"/>
      <c r="T260" s="582"/>
      <c r="U260" s="583"/>
      <c r="V260" s="4"/>
      <c r="W260" s="4"/>
      <c r="X260" s="4"/>
      <c r="Y260" s="4"/>
      <c r="Z260" s="4"/>
    </row>
    <row r="261" spans="1:26" ht="15" hidden="1" customHeight="1" outlineLevel="2" x14ac:dyDescent="0.25">
      <c r="A261" s="13">
        <v>37</v>
      </c>
      <c r="B261" s="593"/>
      <c r="C261" s="584"/>
      <c r="D261" s="581"/>
      <c r="E261" s="582"/>
      <c r="F261" s="582"/>
      <c r="G261" s="582"/>
      <c r="H261" s="582"/>
      <c r="I261" s="582"/>
      <c r="J261" s="582"/>
      <c r="K261" s="582"/>
      <c r="L261" s="582"/>
      <c r="M261" s="582"/>
      <c r="N261" s="582"/>
      <c r="O261" s="582"/>
      <c r="P261" s="584"/>
      <c r="Q261" s="581"/>
      <c r="R261" s="582"/>
      <c r="S261" s="582"/>
      <c r="T261" s="582"/>
      <c r="U261" s="583"/>
      <c r="V261" s="4"/>
      <c r="W261" s="4"/>
      <c r="X261" s="4"/>
      <c r="Y261" s="4"/>
      <c r="Z261" s="4"/>
    </row>
    <row r="262" spans="1:26" ht="15" hidden="1" customHeight="1" outlineLevel="2" x14ac:dyDescent="0.25">
      <c r="A262" s="13">
        <v>38</v>
      </c>
      <c r="B262" s="593"/>
      <c r="C262" s="584"/>
      <c r="D262" s="581"/>
      <c r="E262" s="582"/>
      <c r="F262" s="582"/>
      <c r="G262" s="582"/>
      <c r="H262" s="582"/>
      <c r="I262" s="582"/>
      <c r="J262" s="582"/>
      <c r="K262" s="582"/>
      <c r="L262" s="582"/>
      <c r="M262" s="582"/>
      <c r="N262" s="582"/>
      <c r="O262" s="582"/>
      <c r="P262" s="584"/>
      <c r="Q262" s="581"/>
      <c r="R262" s="582"/>
      <c r="S262" s="582"/>
      <c r="T262" s="582"/>
      <c r="U262" s="583"/>
      <c r="V262" s="4"/>
      <c r="W262" s="4"/>
      <c r="X262" s="4"/>
      <c r="Y262" s="4"/>
      <c r="Z262" s="4"/>
    </row>
    <row r="263" spans="1:26" ht="15" hidden="1" customHeight="1" outlineLevel="2" x14ac:dyDescent="0.25">
      <c r="A263" s="13">
        <v>39</v>
      </c>
      <c r="B263" s="593"/>
      <c r="C263" s="584"/>
      <c r="D263" s="581"/>
      <c r="E263" s="582"/>
      <c r="F263" s="582"/>
      <c r="G263" s="582"/>
      <c r="H263" s="582"/>
      <c r="I263" s="582"/>
      <c r="J263" s="582"/>
      <c r="K263" s="582"/>
      <c r="L263" s="582"/>
      <c r="M263" s="582"/>
      <c r="N263" s="582"/>
      <c r="O263" s="582"/>
      <c r="P263" s="584"/>
      <c r="Q263" s="581"/>
      <c r="R263" s="582"/>
      <c r="S263" s="582"/>
      <c r="T263" s="582"/>
      <c r="U263" s="583"/>
      <c r="V263" s="4"/>
      <c r="W263" s="4"/>
      <c r="X263" s="4"/>
      <c r="Y263" s="4"/>
      <c r="Z263" s="4"/>
    </row>
    <row r="264" spans="1:26" ht="15" hidden="1" customHeight="1" outlineLevel="2" x14ac:dyDescent="0.25">
      <c r="A264" s="13">
        <v>40</v>
      </c>
      <c r="B264" s="593"/>
      <c r="C264" s="584"/>
      <c r="D264" s="581"/>
      <c r="E264" s="582"/>
      <c r="F264" s="582"/>
      <c r="G264" s="582"/>
      <c r="H264" s="582"/>
      <c r="I264" s="582"/>
      <c r="J264" s="582"/>
      <c r="K264" s="582"/>
      <c r="L264" s="582"/>
      <c r="M264" s="582"/>
      <c r="N264" s="582"/>
      <c r="O264" s="582"/>
      <c r="P264" s="584"/>
      <c r="Q264" s="581"/>
      <c r="R264" s="582"/>
      <c r="S264" s="582"/>
      <c r="T264" s="582"/>
      <c r="U264" s="583"/>
      <c r="V264" s="4"/>
      <c r="W264" s="4"/>
      <c r="X264" s="4"/>
      <c r="Y264" s="4"/>
      <c r="Z264" s="4"/>
    </row>
    <row r="265" spans="1:26" ht="15" hidden="1" customHeight="1" outlineLevel="2" x14ac:dyDescent="0.25">
      <c r="A265" s="13">
        <v>41</v>
      </c>
      <c r="B265" s="593"/>
      <c r="C265" s="584"/>
      <c r="D265" s="581"/>
      <c r="E265" s="582"/>
      <c r="F265" s="582"/>
      <c r="G265" s="582"/>
      <c r="H265" s="582"/>
      <c r="I265" s="582"/>
      <c r="J265" s="582"/>
      <c r="K265" s="582"/>
      <c r="L265" s="582"/>
      <c r="M265" s="582"/>
      <c r="N265" s="582"/>
      <c r="O265" s="582"/>
      <c r="P265" s="584"/>
      <c r="Q265" s="581"/>
      <c r="R265" s="582"/>
      <c r="S265" s="582"/>
      <c r="T265" s="582"/>
      <c r="U265" s="583"/>
      <c r="V265" s="4"/>
      <c r="W265" s="4"/>
      <c r="X265" s="4"/>
      <c r="Y265" s="4"/>
      <c r="Z265" s="4"/>
    </row>
    <row r="266" spans="1:26" ht="15" hidden="1" customHeight="1" outlineLevel="2" x14ac:dyDescent="0.25">
      <c r="A266" s="13">
        <v>42</v>
      </c>
      <c r="B266" s="593"/>
      <c r="C266" s="584"/>
      <c r="D266" s="581"/>
      <c r="E266" s="582"/>
      <c r="F266" s="582"/>
      <c r="G266" s="582"/>
      <c r="H266" s="582"/>
      <c r="I266" s="582"/>
      <c r="J266" s="582"/>
      <c r="K266" s="582"/>
      <c r="L266" s="582"/>
      <c r="M266" s="582"/>
      <c r="N266" s="582"/>
      <c r="O266" s="582"/>
      <c r="P266" s="584"/>
      <c r="Q266" s="581"/>
      <c r="R266" s="582"/>
      <c r="S266" s="582"/>
      <c r="T266" s="582"/>
      <c r="U266" s="583"/>
      <c r="V266" s="4"/>
      <c r="W266" s="4"/>
      <c r="X266" s="4"/>
      <c r="Y266" s="4"/>
      <c r="Z266" s="4"/>
    </row>
    <row r="267" spans="1:26" ht="15" hidden="1" customHeight="1" outlineLevel="2" x14ac:dyDescent="0.25">
      <c r="A267" s="13">
        <v>43</v>
      </c>
      <c r="B267" s="593"/>
      <c r="C267" s="584"/>
      <c r="D267" s="581"/>
      <c r="E267" s="582"/>
      <c r="F267" s="582"/>
      <c r="G267" s="582"/>
      <c r="H267" s="582"/>
      <c r="I267" s="582"/>
      <c r="J267" s="582"/>
      <c r="K267" s="582"/>
      <c r="L267" s="582"/>
      <c r="M267" s="582"/>
      <c r="N267" s="582"/>
      <c r="O267" s="582"/>
      <c r="P267" s="584"/>
      <c r="Q267" s="581"/>
      <c r="R267" s="582"/>
      <c r="S267" s="582"/>
      <c r="T267" s="582"/>
      <c r="U267" s="583"/>
      <c r="V267" s="4"/>
      <c r="W267" s="4"/>
      <c r="X267" s="4"/>
      <c r="Y267" s="4"/>
      <c r="Z267" s="4"/>
    </row>
    <row r="268" spans="1:26" ht="15" hidden="1" customHeight="1" outlineLevel="2" x14ac:dyDescent="0.25">
      <c r="A268" s="13">
        <v>44</v>
      </c>
      <c r="B268" s="593"/>
      <c r="C268" s="584"/>
      <c r="D268" s="581"/>
      <c r="E268" s="582"/>
      <c r="F268" s="582"/>
      <c r="G268" s="582"/>
      <c r="H268" s="582"/>
      <c r="I268" s="582"/>
      <c r="J268" s="582"/>
      <c r="K268" s="582"/>
      <c r="L268" s="582"/>
      <c r="M268" s="582"/>
      <c r="N268" s="582"/>
      <c r="O268" s="582"/>
      <c r="P268" s="584"/>
      <c r="Q268" s="581"/>
      <c r="R268" s="582"/>
      <c r="S268" s="582"/>
      <c r="T268" s="582"/>
      <c r="U268" s="583"/>
      <c r="V268" s="4"/>
      <c r="W268" s="4"/>
      <c r="X268" s="4"/>
      <c r="Y268" s="4"/>
      <c r="Z268" s="4"/>
    </row>
    <row r="269" spans="1:26" ht="15" hidden="1" customHeight="1" outlineLevel="2" x14ac:dyDescent="0.25">
      <c r="A269" s="13">
        <v>45</v>
      </c>
      <c r="B269" s="593"/>
      <c r="C269" s="584"/>
      <c r="D269" s="581"/>
      <c r="E269" s="582"/>
      <c r="F269" s="582"/>
      <c r="G269" s="582"/>
      <c r="H269" s="582"/>
      <c r="I269" s="582"/>
      <c r="J269" s="582"/>
      <c r="K269" s="582"/>
      <c r="L269" s="582"/>
      <c r="M269" s="582"/>
      <c r="N269" s="582"/>
      <c r="O269" s="582"/>
      <c r="P269" s="584"/>
      <c r="Q269" s="581"/>
      <c r="R269" s="582"/>
      <c r="S269" s="582"/>
      <c r="T269" s="582"/>
      <c r="U269" s="583"/>
      <c r="V269" s="4"/>
      <c r="W269" s="4"/>
      <c r="X269" s="4"/>
      <c r="Y269" s="4"/>
      <c r="Z269" s="4"/>
    </row>
    <row r="270" spans="1:26" ht="15" hidden="1" customHeight="1" outlineLevel="2" x14ac:dyDescent="0.25">
      <c r="A270" s="13">
        <v>46</v>
      </c>
      <c r="B270" s="593"/>
      <c r="C270" s="584"/>
      <c r="D270" s="581"/>
      <c r="E270" s="582"/>
      <c r="F270" s="582"/>
      <c r="G270" s="582"/>
      <c r="H270" s="582"/>
      <c r="I270" s="582"/>
      <c r="J270" s="582"/>
      <c r="K270" s="582"/>
      <c r="L270" s="582"/>
      <c r="M270" s="582"/>
      <c r="N270" s="582"/>
      <c r="O270" s="582"/>
      <c r="P270" s="584"/>
      <c r="Q270" s="581"/>
      <c r="R270" s="582"/>
      <c r="S270" s="582"/>
      <c r="T270" s="582"/>
      <c r="U270" s="583"/>
      <c r="V270" s="4"/>
      <c r="W270" s="4"/>
      <c r="X270" s="4"/>
      <c r="Y270" s="4"/>
      <c r="Z270" s="4"/>
    </row>
    <row r="271" spans="1:26" ht="15" hidden="1" customHeight="1" outlineLevel="2" x14ac:dyDescent="0.25">
      <c r="A271" s="13">
        <v>47</v>
      </c>
      <c r="B271" s="593"/>
      <c r="C271" s="584"/>
      <c r="D271" s="581"/>
      <c r="E271" s="582"/>
      <c r="F271" s="582"/>
      <c r="G271" s="582"/>
      <c r="H271" s="582"/>
      <c r="I271" s="582"/>
      <c r="J271" s="582"/>
      <c r="K271" s="582"/>
      <c r="L271" s="582"/>
      <c r="M271" s="582"/>
      <c r="N271" s="582"/>
      <c r="O271" s="582"/>
      <c r="P271" s="584"/>
      <c r="Q271" s="581"/>
      <c r="R271" s="582"/>
      <c r="S271" s="582"/>
      <c r="T271" s="582"/>
      <c r="U271" s="583"/>
      <c r="V271" s="4"/>
      <c r="W271" s="4"/>
      <c r="X271" s="4"/>
      <c r="Y271" s="4"/>
      <c r="Z271" s="4"/>
    </row>
    <row r="272" spans="1:26" ht="15" hidden="1" customHeight="1" outlineLevel="2" x14ac:dyDescent="0.25">
      <c r="A272" s="13">
        <v>48</v>
      </c>
      <c r="B272" s="593"/>
      <c r="C272" s="584"/>
      <c r="D272" s="581"/>
      <c r="E272" s="582"/>
      <c r="F272" s="582"/>
      <c r="G272" s="582"/>
      <c r="H272" s="582"/>
      <c r="I272" s="582"/>
      <c r="J272" s="582"/>
      <c r="K272" s="582"/>
      <c r="L272" s="582"/>
      <c r="M272" s="582"/>
      <c r="N272" s="582"/>
      <c r="O272" s="582"/>
      <c r="P272" s="584"/>
      <c r="Q272" s="581"/>
      <c r="R272" s="582"/>
      <c r="S272" s="582"/>
      <c r="T272" s="582"/>
      <c r="U272" s="583"/>
      <c r="V272" s="4"/>
      <c r="W272" s="4"/>
      <c r="X272" s="4"/>
      <c r="Y272" s="4"/>
      <c r="Z272" s="4"/>
    </row>
    <row r="273" spans="1:26" ht="15" hidden="1" customHeight="1" outlineLevel="2" x14ac:dyDescent="0.25">
      <c r="A273" s="13">
        <v>49</v>
      </c>
      <c r="B273" s="593"/>
      <c r="C273" s="584"/>
      <c r="D273" s="581"/>
      <c r="E273" s="582"/>
      <c r="F273" s="582"/>
      <c r="G273" s="582"/>
      <c r="H273" s="582"/>
      <c r="I273" s="582"/>
      <c r="J273" s="582"/>
      <c r="K273" s="582"/>
      <c r="L273" s="582"/>
      <c r="M273" s="582"/>
      <c r="N273" s="582"/>
      <c r="O273" s="582"/>
      <c r="P273" s="584"/>
      <c r="Q273" s="581"/>
      <c r="R273" s="582"/>
      <c r="S273" s="582"/>
      <c r="T273" s="582"/>
      <c r="U273" s="583"/>
      <c r="V273" s="4"/>
      <c r="W273" s="4"/>
      <c r="X273" s="4"/>
      <c r="Y273" s="4"/>
      <c r="Z273" s="4"/>
    </row>
    <row r="274" spans="1:26" ht="15" hidden="1" customHeight="1" outlineLevel="2" x14ac:dyDescent="0.25">
      <c r="A274" s="13">
        <v>50</v>
      </c>
      <c r="B274" s="593"/>
      <c r="C274" s="584"/>
      <c r="D274" s="581"/>
      <c r="E274" s="582"/>
      <c r="F274" s="582"/>
      <c r="G274" s="582"/>
      <c r="H274" s="582"/>
      <c r="I274" s="582"/>
      <c r="J274" s="582"/>
      <c r="K274" s="582"/>
      <c r="L274" s="582"/>
      <c r="M274" s="582"/>
      <c r="N274" s="582"/>
      <c r="O274" s="582"/>
      <c r="P274" s="584"/>
      <c r="Q274" s="581"/>
      <c r="R274" s="582"/>
      <c r="S274" s="582"/>
      <c r="T274" s="582"/>
      <c r="U274" s="583"/>
      <c r="V274" s="4"/>
      <c r="W274" s="4"/>
      <c r="X274" s="4"/>
      <c r="Y274" s="4"/>
      <c r="Z274" s="4"/>
    </row>
    <row r="275" spans="1:26" ht="15" hidden="1" customHeight="1" outlineLevel="2" x14ac:dyDescent="0.25">
      <c r="A275" s="13">
        <v>51</v>
      </c>
      <c r="B275" s="593"/>
      <c r="C275" s="584"/>
      <c r="D275" s="581"/>
      <c r="E275" s="582"/>
      <c r="F275" s="582"/>
      <c r="G275" s="582"/>
      <c r="H275" s="582"/>
      <c r="I275" s="582"/>
      <c r="J275" s="582"/>
      <c r="K275" s="582"/>
      <c r="L275" s="582"/>
      <c r="M275" s="582"/>
      <c r="N275" s="582"/>
      <c r="O275" s="582"/>
      <c r="P275" s="584"/>
      <c r="Q275" s="581"/>
      <c r="R275" s="582"/>
      <c r="S275" s="582"/>
      <c r="T275" s="582"/>
      <c r="U275" s="583"/>
      <c r="V275" s="4"/>
      <c r="W275" s="4"/>
      <c r="X275" s="4"/>
      <c r="Y275" s="4"/>
      <c r="Z275" s="4"/>
    </row>
    <row r="276" spans="1:26" ht="15" hidden="1" customHeight="1" outlineLevel="2" x14ac:dyDescent="0.25">
      <c r="A276" s="13">
        <v>52</v>
      </c>
      <c r="B276" s="593"/>
      <c r="C276" s="584"/>
      <c r="D276" s="581"/>
      <c r="E276" s="582"/>
      <c r="F276" s="582"/>
      <c r="G276" s="582"/>
      <c r="H276" s="582"/>
      <c r="I276" s="582"/>
      <c r="J276" s="582"/>
      <c r="K276" s="582"/>
      <c r="L276" s="582"/>
      <c r="M276" s="582"/>
      <c r="N276" s="582"/>
      <c r="O276" s="582"/>
      <c r="P276" s="584"/>
      <c r="Q276" s="581"/>
      <c r="R276" s="582"/>
      <c r="S276" s="582"/>
      <c r="T276" s="582"/>
      <c r="U276" s="583"/>
      <c r="V276" s="4"/>
      <c r="W276" s="4"/>
      <c r="X276" s="4"/>
      <c r="Y276" s="4"/>
      <c r="Z276" s="4"/>
    </row>
    <row r="277" spans="1:26" ht="15" hidden="1" customHeight="1" outlineLevel="2" x14ac:dyDescent="0.25">
      <c r="A277" s="13">
        <v>53</v>
      </c>
      <c r="B277" s="593"/>
      <c r="C277" s="584"/>
      <c r="D277" s="581"/>
      <c r="E277" s="582"/>
      <c r="F277" s="582"/>
      <c r="G277" s="582"/>
      <c r="H277" s="582"/>
      <c r="I277" s="582"/>
      <c r="J277" s="582"/>
      <c r="K277" s="582"/>
      <c r="L277" s="582"/>
      <c r="M277" s="582"/>
      <c r="N277" s="582"/>
      <c r="O277" s="582"/>
      <c r="P277" s="584"/>
      <c r="Q277" s="581"/>
      <c r="R277" s="582"/>
      <c r="S277" s="582"/>
      <c r="T277" s="582"/>
      <c r="U277" s="583"/>
      <c r="V277" s="4"/>
      <c r="W277" s="4"/>
      <c r="X277" s="4"/>
      <c r="Y277" s="4"/>
      <c r="Z277" s="4"/>
    </row>
    <row r="278" spans="1:26" ht="15" hidden="1" customHeight="1" outlineLevel="2" x14ac:dyDescent="0.25">
      <c r="A278" s="13">
        <v>54</v>
      </c>
      <c r="B278" s="593"/>
      <c r="C278" s="584"/>
      <c r="D278" s="581"/>
      <c r="E278" s="582"/>
      <c r="F278" s="582"/>
      <c r="G278" s="582"/>
      <c r="H278" s="582"/>
      <c r="I278" s="582"/>
      <c r="J278" s="582"/>
      <c r="K278" s="582"/>
      <c r="L278" s="582"/>
      <c r="M278" s="582"/>
      <c r="N278" s="582"/>
      <c r="O278" s="582"/>
      <c r="P278" s="584"/>
      <c r="Q278" s="581"/>
      <c r="R278" s="582"/>
      <c r="S278" s="582"/>
      <c r="T278" s="582"/>
      <c r="U278" s="583"/>
      <c r="V278" s="4"/>
      <c r="W278" s="4"/>
      <c r="X278" s="4"/>
      <c r="Y278" s="4"/>
      <c r="Z278" s="4"/>
    </row>
    <row r="279" spans="1:26" ht="15" hidden="1" customHeight="1" outlineLevel="2" x14ac:dyDescent="0.25">
      <c r="A279" s="13">
        <v>55</v>
      </c>
      <c r="B279" s="593"/>
      <c r="C279" s="584"/>
      <c r="D279" s="581"/>
      <c r="E279" s="582"/>
      <c r="F279" s="582"/>
      <c r="G279" s="582"/>
      <c r="H279" s="582"/>
      <c r="I279" s="582"/>
      <c r="J279" s="582"/>
      <c r="K279" s="582"/>
      <c r="L279" s="582"/>
      <c r="M279" s="582"/>
      <c r="N279" s="582"/>
      <c r="O279" s="582"/>
      <c r="P279" s="584"/>
      <c r="Q279" s="581"/>
      <c r="R279" s="582"/>
      <c r="S279" s="582"/>
      <c r="T279" s="582"/>
      <c r="U279" s="583"/>
      <c r="V279" s="4"/>
      <c r="W279" s="4"/>
      <c r="X279" s="4"/>
      <c r="Y279" s="4"/>
      <c r="Z279" s="4"/>
    </row>
    <row r="280" spans="1:26" ht="15" hidden="1" customHeight="1" outlineLevel="2" x14ac:dyDescent="0.25">
      <c r="A280" s="13">
        <v>56</v>
      </c>
      <c r="B280" s="593"/>
      <c r="C280" s="584"/>
      <c r="D280" s="581"/>
      <c r="E280" s="582"/>
      <c r="F280" s="582"/>
      <c r="G280" s="582"/>
      <c r="H280" s="582"/>
      <c r="I280" s="582"/>
      <c r="J280" s="582"/>
      <c r="K280" s="582"/>
      <c r="L280" s="582"/>
      <c r="M280" s="582"/>
      <c r="N280" s="582"/>
      <c r="O280" s="582"/>
      <c r="P280" s="584"/>
      <c r="Q280" s="581"/>
      <c r="R280" s="582"/>
      <c r="S280" s="582"/>
      <c r="T280" s="582"/>
      <c r="U280" s="583"/>
      <c r="V280" s="4"/>
      <c r="W280" s="4"/>
      <c r="X280" s="4"/>
      <c r="Y280" s="4"/>
      <c r="Z280" s="4"/>
    </row>
    <row r="281" spans="1:26" ht="15" hidden="1" customHeight="1" outlineLevel="2" x14ac:dyDescent="0.25">
      <c r="A281" s="13">
        <v>57</v>
      </c>
      <c r="B281" s="593"/>
      <c r="C281" s="584"/>
      <c r="D281" s="581"/>
      <c r="E281" s="582"/>
      <c r="F281" s="582"/>
      <c r="G281" s="582"/>
      <c r="H281" s="582"/>
      <c r="I281" s="582"/>
      <c r="J281" s="582"/>
      <c r="K281" s="582"/>
      <c r="L281" s="582"/>
      <c r="M281" s="582"/>
      <c r="N281" s="582"/>
      <c r="O281" s="582"/>
      <c r="P281" s="584"/>
      <c r="Q281" s="581"/>
      <c r="R281" s="582"/>
      <c r="S281" s="582"/>
      <c r="T281" s="582"/>
      <c r="U281" s="583"/>
      <c r="V281" s="4"/>
      <c r="W281" s="4"/>
      <c r="X281" s="4"/>
      <c r="Y281" s="4"/>
      <c r="Z281" s="4"/>
    </row>
    <row r="282" spans="1:26" ht="15" hidden="1" customHeight="1" outlineLevel="2" x14ac:dyDescent="0.25">
      <c r="A282" s="13">
        <v>58</v>
      </c>
      <c r="B282" s="593"/>
      <c r="C282" s="584"/>
      <c r="D282" s="581"/>
      <c r="E282" s="582"/>
      <c r="F282" s="582"/>
      <c r="G282" s="582"/>
      <c r="H282" s="582"/>
      <c r="I282" s="582"/>
      <c r="J282" s="582"/>
      <c r="K282" s="582"/>
      <c r="L282" s="582"/>
      <c r="M282" s="582"/>
      <c r="N282" s="582"/>
      <c r="O282" s="582"/>
      <c r="P282" s="584"/>
      <c r="Q282" s="581"/>
      <c r="R282" s="582"/>
      <c r="S282" s="582"/>
      <c r="T282" s="582"/>
      <c r="U282" s="583"/>
      <c r="V282" s="4"/>
      <c r="W282" s="4"/>
      <c r="X282" s="4"/>
      <c r="Y282" s="4"/>
      <c r="Z282" s="4"/>
    </row>
    <row r="283" spans="1:26" ht="15" hidden="1" customHeight="1" outlineLevel="2" x14ac:dyDescent="0.25">
      <c r="A283" s="13">
        <v>59</v>
      </c>
      <c r="B283" s="593"/>
      <c r="C283" s="584"/>
      <c r="D283" s="581"/>
      <c r="E283" s="582"/>
      <c r="F283" s="582"/>
      <c r="G283" s="582"/>
      <c r="H283" s="582"/>
      <c r="I283" s="582"/>
      <c r="J283" s="582"/>
      <c r="K283" s="582"/>
      <c r="L283" s="582"/>
      <c r="M283" s="582"/>
      <c r="N283" s="582"/>
      <c r="O283" s="582"/>
      <c r="P283" s="584"/>
      <c r="Q283" s="581"/>
      <c r="R283" s="582"/>
      <c r="S283" s="582"/>
      <c r="T283" s="582"/>
      <c r="U283" s="583"/>
      <c r="V283" s="4"/>
      <c r="W283" s="4"/>
      <c r="X283" s="4"/>
      <c r="Y283" s="4"/>
      <c r="Z283" s="4"/>
    </row>
    <row r="284" spans="1:26" ht="15" hidden="1" customHeight="1" outlineLevel="2" x14ac:dyDescent="0.25">
      <c r="A284" s="13">
        <v>60</v>
      </c>
      <c r="B284" s="593"/>
      <c r="C284" s="584"/>
      <c r="D284" s="581"/>
      <c r="E284" s="582"/>
      <c r="F284" s="582"/>
      <c r="G284" s="582"/>
      <c r="H284" s="582"/>
      <c r="I284" s="582"/>
      <c r="J284" s="582"/>
      <c r="K284" s="582"/>
      <c r="L284" s="582"/>
      <c r="M284" s="582"/>
      <c r="N284" s="582"/>
      <c r="O284" s="582"/>
      <c r="P284" s="584"/>
      <c r="Q284" s="581"/>
      <c r="R284" s="582"/>
      <c r="S284" s="582"/>
      <c r="T284" s="582"/>
      <c r="U284" s="583"/>
      <c r="V284" s="4"/>
      <c r="W284" s="4"/>
      <c r="X284" s="4"/>
      <c r="Y284" s="4"/>
      <c r="Z284" s="4"/>
    </row>
    <row r="285" spans="1:26" ht="12.75" customHeight="1" outlineLevel="1" collapsed="1" thickBot="1" x14ac:dyDescent="0.3">
      <c r="A285" s="594"/>
      <c r="B285" s="595"/>
      <c r="C285" s="595"/>
      <c r="D285" s="595"/>
      <c r="E285" s="595"/>
      <c r="F285" s="595"/>
      <c r="G285" s="595"/>
      <c r="H285" s="595"/>
      <c r="I285" s="595"/>
      <c r="J285" s="595"/>
      <c r="K285" s="595"/>
      <c r="L285" s="595"/>
      <c r="M285" s="595"/>
      <c r="N285" s="595"/>
      <c r="O285" s="595"/>
      <c r="P285" s="595"/>
      <c r="Q285" s="595"/>
      <c r="R285" s="595"/>
      <c r="S285" s="595"/>
      <c r="T285" s="595"/>
      <c r="U285" s="596"/>
      <c r="V285" s="4"/>
      <c r="W285" s="4"/>
      <c r="X285" s="4"/>
      <c r="Y285" s="4"/>
      <c r="Z285" s="4"/>
    </row>
    <row r="286" spans="1:26" ht="15" hidden="1" customHeight="1" outlineLevel="2" thickBot="1" x14ac:dyDescent="0.3">
      <c r="A286" s="588" t="str">
        <f>+CONCATENATE("Registro de reuniones mes de agosto de ",  'Plan Auditorias CI'!$C$6)</f>
        <v>Registro de reuniones mes de agosto de 2024</v>
      </c>
      <c r="B286" s="589"/>
      <c r="C286" s="589"/>
      <c r="D286" s="589"/>
      <c r="E286" s="589"/>
      <c r="F286" s="589"/>
      <c r="G286" s="589"/>
      <c r="H286" s="589"/>
      <c r="I286" s="589"/>
      <c r="J286" s="589"/>
      <c r="K286" s="589"/>
      <c r="L286" s="589"/>
      <c r="M286" s="589"/>
      <c r="N286" s="589"/>
      <c r="O286" s="589"/>
      <c r="P286" s="589"/>
      <c r="Q286" s="589"/>
      <c r="R286" s="589"/>
      <c r="S286" s="589"/>
      <c r="T286" s="589"/>
      <c r="U286" s="590"/>
      <c r="V286" s="4"/>
      <c r="W286" s="4"/>
      <c r="X286" s="4"/>
      <c r="Y286" s="4"/>
      <c r="Z286" s="4"/>
    </row>
    <row r="287" spans="1:26" ht="15" hidden="1" customHeight="1" outlineLevel="2" x14ac:dyDescent="0.25">
      <c r="A287" s="14" t="s">
        <v>57</v>
      </c>
      <c r="B287" s="591" t="s">
        <v>66</v>
      </c>
      <c r="C287" s="584"/>
      <c r="D287" s="591" t="s">
        <v>67</v>
      </c>
      <c r="E287" s="582"/>
      <c r="F287" s="582"/>
      <c r="G287" s="582"/>
      <c r="H287" s="582"/>
      <c r="I287" s="582"/>
      <c r="J287" s="582"/>
      <c r="K287" s="582"/>
      <c r="L287" s="582"/>
      <c r="M287" s="582"/>
      <c r="N287" s="582"/>
      <c r="O287" s="582"/>
      <c r="P287" s="584"/>
      <c r="Q287" s="592" t="s">
        <v>68</v>
      </c>
      <c r="R287" s="582"/>
      <c r="S287" s="582"/>
      <c r="T287" s="582"/>
      <c r="U287" s="583"/>
      <c r="V287" s="4"/>
      <c r="W287" s="4"/>
      <c r="X287" s="4"/>
      <c r="Y287" s="4"/>
      <c r="Z287" s="4"/>
    </row>
    <row r="288" spans="1:26" ht="15" hidden="1" customHeight="1" outlineLevel="2" x14ac:dyDescent="0.25">
      <c r="A288" s="13">
        <v>1</v>
      </c>
      <c r="B288" s="593"/>
      <c r="C288" s="584"/>
      <c r="D288" s="581"/>
      <c r="E288" s="582"/>
      <c r="F288" s="582"/>
      <c r="G288" s="582"/>
      <c r="H288" s="582"/>
      <c r="I288" s="582"/>
      <c r="J288" s="582"/>
      <c r="K288" s="582"/>
      <c r="L288" s="582"/>
      <c r="M288" s="582"/>
      <c r="N288" s="582"/>
      <c r="O288" s="582"/>
      <c r="P288" s="584"/>
      <c r="Q288" s="581"/>
      <c r="R288" s="582"/>
      <c r="S288" s="582"/>
      <c r="T288" s="582"/>
      <c r="U288" s="583"/>
      <c r="V288" s="4"/>
      <c r="W288" s="4"/>
      <c r="X288" s="4"/>
      <c r="Y288" s="4"/>
      <c r="Z288" s="4"/>
    </row>
    <row r="289" spans="1:26" ht="15" hidden="1" customHeight="1" outlineLevel="2" x14ac:dyDescent="0.25">
      <c r="A289" s="13">
        <v>2</v>
      </c>
      <c r="B289" s="593"/>
      <c r="C289" s="584"/>
      <c r="D289" s="581"/>
      <c r="E289" s="582"/>
      <c r="F289" s="582"/>
      <c r="G289" s="582"/>
      <c r="H289" s="582"/>
      <c r="I289" s="582"/>
      <c r="J289" s="582"/>
      <c r="K289" s="582"/>
      <c r="L289" s="582"/>
      <c r="M289" s="582"/>
      <c r="N289" s="582"/>
      <c r="O289" s="582"/>
      <c r="P289" s="584"/>
      <c r="Q289" s="581"/>
      <c r="R289" s="582"/>
      <c r="S289" s="582"/>
      <c r="T289" s="582"/>
      <c r="U289" s="583"/>
      <c r="V289" s="4"/>
      <c r="W289" s="4"/>
      <c r="X289" s="4"/>
      <c r="Y289" s="4"/>
      <c r="Z289" s="4"/>
    </row>
    <row r="290" spans="1:26" ht="15" hidden="1" customHeight="1" outlineLevel="2" x14ac:dyDescent="0.25">
      <c r="A290" s="13">
        <v>3</v>
      </c>
      <c r="B290" s="593"/>
      <c r="C290" s="584"/>
      <c r="D290" s="581"/>
      <c r="E290" s="582"/>
      <c r="F290" s="582"/>
      <c r="G290" s="582"/>
      <c r="H290" s="582"/>
      <c r="I290" s="582"/>
      <c r="J290" s="582"/>
      <c r="K290" s="582"/>
      <c r="L290" s="582"/>
      <c r="M290" s="582"/>
      <c r="N290" s="582"/>
      <c r="O290" s="582"/>
      <c r="P290" s="584"/>
      <c r="Q290" s="581"/>
      <c r="R290" s="582"/>
      <c r="S290" s="582"/>
      <c r="T290" s="582"/>
      <c r="U290" s="583"/>
      <c r="V290" s="4"/>
      <c r="W290" s="4"/>
      <c r="X290" s="4"/>
      <c r="Y290" s="4"/>
      <c r="Z290" s="4"/>
    </row>
    <row r="291" spans="1:26" ht="15" hidden="1" customHeight="1" outlineLevel="2" x14ac:dyDescent="0.25">
      <c r="A291" s="13">
        <v>4</v>
      </c>
      <c r="B291" s="593"/>
      <c r="C291" s="584"/>
      <c r="D291" s="581"/>
      <c r="E291" s="582"/>
      <c r="F291" s="582"/>
      <c r="G291" s="582"/>
      <c r="H291" s="582"/>
      <c r="I291" s="582"/>
      <c r="J291" s="582"/>
      <c r="K291" s="582"/>
      <c r="L291" s="582"/>
      <c r="M291" s="582"/>
      <c r="N291" s="582"/>
      <c r="O291" s="582"/>
      <c r="P291" s="584"/>
      <c r="Q291" s="581"/>
      <c r="R291" s="582"/>
      <c r="S291" s="582"/>
      <c r="T291" s="582"/>
      <c r="U291" s="583"/>
      <c r="V291" s="4"/>
      <c r="W291" s="4"/>
      <c r="X291" s="4"/>
      <c r="Y291" s="4"/>
      <c r="Z291" s="4"/>
    </row>
    <row r="292" spans="1:26" ht="15" hidden="1" customHeight="1" outlineLevel="2" x14ac:dyDescent="0.25">
      <c r="A292" s="13">
        <v>5</v>
      </c>
      <c r="B292" s="593"/>
      <c r="C292" s="584"/>
      <c r="D292" s="581"/>
      <c r="E292" s="582"/>
      <c r="F292" s="582"/>
      <c r="G292" s="582"/>
      <c r="H292" s="582"/>
      <c r="I292" s="582"/>
      <c r="J292" s="582"/>
      <c r="K292" s="582"/>
      <c r="L292" s="582"/>
      <c r="M292" s="582"/>
      <c r="N292" s="582"/>
      <c r="O292" s="582"/>
      <c r="P292" s="584"/>
      <c r="Q292" s="581"/>
      <c r="R292" s="582"/>
      <c r="S292" s="582"/>
      <c r="T292" s="582"/>
      <c r="U292" s="583"/>
      <c r="V292" s="4"/>
      <c r="W292" s="4"/>
      <c r="X292" s="4"/>
      <c r="Y292" s="4"/>
      <c r="Z292" s="4"/>
    </row>
    <row r="293" spans="1:26" ht="15" hidden="1" customHeight="1" outlineLevel="2" x14ac:dyDescent="0.25">
      <c r="A293" s="13">
        <v>6</v>
      </c>
      <c r="B293" s="593"/>
      <c r="C293" s="584"/>
      <c r="D293" s="581"/>
      <c r="E293" s="582"/>
      <c r="F293" s="582"/>
      <c r="G293" s="582"/>
      <c r="H293" s="582"/>
      <c r="I293" s="582"/>
      <c r="J293" s="582"/>
      <c r="K293" s="582"/>
      <c r="L293" s="582"/>
      <c r="M293" s="582"/>
      <c r="N293" s="582"/>
      <c r="O293" s="582"/>
      <c r="P293" s="584"/>
      <c r="Q293" s="581"/>
      <c r="R293" s="582"/>
      <c r="S293" s="582"/>
      <c r="T293" s="582"/>
      <c r="U293" s="583"/>
      <c r="V293" s="4"/>
      <c r="W293" s="4"/>
      <c r="X293" s="4"/>
      <c r="Y293" s="4"/>
      <c r="Z293" s="4"/>
    </row>
    <row r="294" spans="1:26" ht="15" hidden="1" customHeight="1" outlineLevel="2" x14ac:dyDescent="0.25">
      <c r="A294" s="13">
        <v>7</v>
      </c>
      <c r="B294" s="593"/>
      <c r="C294" s="584"/>
      <c r="D294" s="581"/>
      <c r="E294" s="582"/>
      <c r="F294" s="582"/>
      <c r="G294" s="582"/>
      <c r="H294" s="582"/>
      <c r="I294" s="582"/>
      <c r="J294" s="582"/>
      <c r="K294" s="582"/>
      <c r="L294" s="582"/>
      <c r="M294" s="582"/>
      <c r="N294" s="582"/>
      <c r="O294" s="582"/>
      <c r="P294" s="584"/>
      <c r="Q294" s="581"/>
      <c r="R294" s="582"/>
      <c r="S294" s="582"/>
      <c r="T294" s="582"/>
      <c r="U294" s="583"/>
      <c r="V294" s="4"/>
      <c r="W294" s="4"/>
      <c r="X294" s="4"/>
      <c r="Y294" s="4"/>
      <c r="Z294" s="4"/>
    </row>
    <row r="295" spans="1:26" ht="15" hidden="1" customHeight="1" outlineLevel="2" x14ac:dyDescent="0.25">
      <c r="A295" s="13">
        <v>8</v>
      </c>
      <c r="B295" s="593"/>
      <c r="C295" s="584"/>
      <c r="D295" s="581"/>
      <c r="E295" s="582"/>
      <c r="F295" s="582"/>
      <c r="G295" s="582"/>
      <c r="H295" s="582"/>
      <c r="I295" s="582"/>
      <c r="J295" s="582"/>
      <c r="K295" s="582"/>
      <c r="L295" s="582"/>
      <c r="M295" s="582"/>
      <c r="N295" s="582"/>
      <c r="O295" s="582"/>
      <c r="P295" s="584"/>
      <c r="Q295" s="581"/>
      <c r="R295" s="582"/>
      <c r="S295" s="582"/>
      <c r="T295" s="582"/>
      <c r="U295" s="583"/>
      <c r="V295" s="4"/>
      <c r="W295" s="4"/>
      <c r="X295" s="4"/>
      <c r="Y295" s="4"/>
      <c r="Z295" s="4"/>
    </row>
    <row r="296" spans="1:26" ht="15" hidden="1" customHeight="1" outlineLevel="2" x14ac:dyDescent="0.25">
      <c r="A296" s="13">
        <v>9</v>
      </c>
      <c r="B296" s="593"/>
      <c r="C296" s="584"/>
      <c r="D296" s="581"/>
      <c r="E296" s="582"/>
      <c r="F296" s="582"/>
      <c r="G296" s="582"/>
      <c r="H296" s="582"/>
      <c r="I296" s="582"/>
      <c r="J296" s="582"/>
      <c r="K296" s="582"/>
      <c r="L296" s="582"/>
      <c r="M296" s="582"/>
      <c r="N296" s="582"/>
      <c r="O296" s="582"/>
      <c r="P296" s="584"/>
      <c r="Q296" s="581"/>
      <c r="R296" s="582"/>
      <c r="S296" s="582"/>
      <c r="T296" s="582"/>
      <c r="U296" s="583"/>
      <c r="V296" s="4"/>
      <c r="W296" s="4"/>
      <c r="X296" s="4"/>
      <c r="Y296" s="4"/>
      <c r="Z296" s="4"/>
    </row>
    <row r="297" spans="1:26" ht="15" hidden="1" customHeight="1" outlineLevel="2" x14ac:dyDescent="0.25">
      <c r="A297" s="13">
        <v>10</v>
      </c>
      <c r="B297" s="593"/>
      <c r="C297" s="584"/>
      <c r="D297" s="581"/>
      <c r="E297" s="582"/>
      <c r="F297" s="582"/>
      <c r="G297" s="582"/>
      <c r="H297" s="582"/>
      <c r="I297" s="582"/>
      <c r="J297" s="582"/>
      <c r="K297" s="582"/>
      <c r="L297" s="582"/>
      <c r="M297" s="582"/>
      <c r="N297" s="582"/>
      <c r="O297" s="582"/>
      <c r="P297" s="584"/>
      <c r="Q297" s="581"/>
      <c r="R297" s="582"/>
      <c r="S297" s="582"/>
      <c r="T297" s="582"/>
      <c r="U297" s="583"/>
      <c r="V297" s="4"/>
      <c r="W297" s="4"/>
      <c r="X297" s="4"/>
      <c r="Y297" s="4"/>
      <c r="Z297" s="4"/>
    </row>
    <row r="298" spans="1:26" ht="15" hidden="1" customHeight="1" outlineLevel="2" x14ac:dyDescent="0.25">
      <c r="A298" s="13">
        <v>11</v>
      </c>
      <c r="B298" s="593"/>
      <c r="C298" s="584"/>
      <c r="D298" s="581"/>
      <c r="E298" s="582"/>
      <c r="F298" s="582"/>
      <c r="G298" s="582"/>
      <c r="H298" s="582"/>
      <c r="I298" s="582"/>
      <c r="J298" s="582"/>
      <c r="K298" s="582"/>
      <c r="L298" s="582"/>
      <c r="M298" s="582"/>
      <c r="N298" s="582"/>
      <c r="O298" s="582"/>
      <c r="P298" s="584"/>
      <c r="Q298" s="581"/>
      <c r="R298" s="582"/>
      <c r="S298" s="582"/>
      <c r="T298" s="582"/>
      <c r="U298" s="583"/>
      <c r="V298" s="4"/>
      <c r="W298" s="4"/>
      <c r="X298" s="4"/>
      <c r="Y298" s="4"/>
      <c r="Z298" s="4"/>
    </row>
    <row r="299" spans="1:26" ht="15" hidden="1" customHeight="1" outlineLevel="2" x14ac:dyDescent="0.25">
      <c r="A299" s="13">
        <v>12</v>
      </c>
      <c r="B299" s="593"/>
      <c r="C299" s="584"/>
      <c r="D299" s="581"/>
      <c r="E299" s="582"/>
      <c r="F299" s="582"/>
      <c r="G299" s="582"/>
      <c r="H299" s="582"/>
      <c r="I299" s="582"/>
      <c r="J299" s="582"/>
      <c r="K299" s="582"/>
      <c r="L299" s="582"/>
      <c r="M299" s="582"/>
      <c r="N299" s="582"/>
      <c r="O299" s="582"/>
      <c r="P299" s="584"/>
      <c r="Q299" s="581"/>
      <c r="R299" s="582"/>
      <c r="S299" s="582"/>
      <c r="T299" s="582"/>
      <c r="U299" s="583"/>
      <c r="V299" s="4"/>
      <c r="W299" s="4"/>
      <c r="X299" s="4"/>
      <c r="Y299" s="4"/>
      <c r="Z299" s="4"/>
    </row>
    <row r="300" spans="1:26" ht="15" hidden="1" customHeight="1" outlineLevel="2" x14ac:dyDescent="0.25">
      <c r="A300" s="13">
        <v>13</v>
      </c>
      <c r="B300" s="593"/>
      <c r="C300" s="584"/>
      <c r="D300" s="581"/>
      <c r="E300" s="582"/>
      <c r="F300" s="582"/>
      <c r="G300" s="582"/>
      <c r="H300" s="582"/>
      <c r="I300" s="582"/>
      <c r="J300" s="582"/>
      <c r="K300" s="582"/>
      <c r="L300" s="582"/>
      <c r="M300" s="582"/>
      <c r="N300" s="582"/>
      <c r="O300" s="582"/>
      <c r="P300" s="584"/>
      <c r="Q300" s="581"/>
      <c r="R300" s="582"/>
      <c r="S300" s="582"/>
      <c r="T300" s="582"/>
      <c r="U300" s="583"/>
      <c r="V300" s="4"/>
      <c r="W300" s="4"/>
      <c r="X300" s="4"/>
      <c r="Y300" s="4"/>
      <c r="Z300" s="4"/>
    </row>
    <row r="301" spans="1:26" ht="15" hidden="1" customHeight="1" outlineLevel="2" x14ac:dyDescent="0.25">
      <c r="A301" s="13">
        <v>14</v>
      </c>
      <c r="B301" s="593"/>
      <c r="C301" s="584"/>
      <c r="D301" s="581"/>
      <c r="E301" s="582"/>
      <c r="F301" s="582"/>
      <c r="G301" s="582"/>
      <c r="H301" s="582"/>
      <c r="I301" s="582"/>
      <c r="J301" s="582"/>
      <c r="K301" s="582"/>
      <c r="L301" s="582"/>
      <c r="M301" s="582"/>
      <c r="N301" s="582"/>
      <c r="O301" s="582"/>
      <c r="P301" s="584"/>
      <c r="Q301" s="581"/>
      <c r="R301" s="582"/>
      <c r="S301" s="582"/>
      <c r="T301" s="582"/>
      <c r="U301" s="583"/>
      <c r="V301" s="4"/>
      <c r="W301" s="4"/>
      <c r="X301" s="4"/>
      <c r="Y301" s="4"/>
      <c r="Z301" s="4"/>
    </row>
    <row r="302" spans="1:26" ht="15" hidden="1" customHeight="1" outlineLevel="2" x14ac:dyDescent="0.25">
      <c r="A302" s="13">
        <v>15</v>
      </c>
      <c r="B302" s="593"/>
      <c r="C302" s="584"/>
      <c r="D302" s="581"/>
      <c r="E302" s="582"/>
      <c r="F302" s="582"/>
      <c r="G302" s="582"/>
      <c r="H302" s="582"/>
      <c r="I302" s="582"/>
      <c r="J302" s="582"/>
      <c r="K302" s="582"/>
      <c r="L302" s="582"/>
      <c r="M302" s="582"/>
      <c r="N302" s="582"/>
      <c r="O302" s="582"/>
      <c r="P302" s="584"/>
      <c r="Q302" s="581"/>
      <c r="R302" s="582"/>
      <c r="S302" s="582"/>
      <c r="T302" s="582"/>
      <c r="U302" s="583"/>
      <c r="V302" s="4"/>
      <c r="W302" s="4"/>
      <c r="X302" s="4"/>
      <c r="Y302" s="4"/>
      <c r="Z302" s="4"/>
    </row>
    <row r="303" spans="1:26" ht="15" hidden="1" customHeight="1" outlineLevel="2" x14ac:dyDescent="0.25">
      <c r="A303" s="13">
        <v>16</v>
      </c>
      <c r="B303" s="593"/>
      <c r="C303" s="584"/>
      <c r="D303" s="581"/>
      <c r="E303" s="582"/>
      <c r="F303" s="582"/>
      <c r="G303" s="582"/>
      <c r="H303" s="582"/>
      <c r="I303" s="582"/>
      <c r="J303" s="582"/>
      <c r="K303" s="582"/>
      <c r="L303" s="582"/>
      <c r="M303" s="582"/>
      <c r="N303" s="582"/>
      <c r="O303" s="582"/>
      <c r="P303" s="584"/>
      <c r="Q303" s="581"/>
      <c r="R303" s="582"/>
      <c r="S303" s="582"/>
      <c r="T303" s="582"/>
      <c r="U303" s="583"/>
      <c r="V303" s="4"/>
      <c r="W303" s="4"/>
      <c r="X303" s="4"/>
      <c r="Y303" s="4"/>
      <c r="Z303" s="4"/>
    </row>
    <row r="304" spans="1:26" ht="15" hidden="1" customHeight="1" outlineLevel="2" x14ac:dyDescent="0.25">
      <c r="A304" s="13">
        <v>17</v>
      </c>
      <c r="B304" s="593"/>
      <c r="C304" s="584"/>
      <c r="D304" s="581"/>
      <c r="E304" s="582"/>
      <c r="F304" s="582"/>
      <c r="G304" s="582"/>
      <c r="H304" s="582"/>
      <c r="I304" s="582"/>
      <c r="J304" s="582"/>
      <c r="K304" s="582"/>
      <c r="L304" s="582"/>
      <c r="M304" s="582"/>
      <c r="N304" s="582"/>
      <c r="O304" s="582"/>
      <c r="P304" s="584"/>
      <c r="Q304" s="581"/>
      <c r="R304" s="582"/>
      <c r="S304" s="582"/>
      <c r="T304" s="582"/>
      <c r="U304" s="583"/>
      <c r="V304" s="4"/>
      <c r="W304" s="4"/>
      <c r="X304" s="4"/>
      <c r="Y304" s="4"/>
      <c r="Z304" s="4"/>
    </row>
    <row r="305" spans="1:26" ht="15" hidden="1" customHeight="1" outlineLevel="2" x14ac:dyDescent="0.25">
      <c r="A305" s="13">
        <v>18</v>
      </c>
      <c r="B305" s="593"/>
      <c r="C305" s="584"/>
      <c r="D305" s="581"/>
      <c r="E305" s="582"/>
      <c r="F305" s="582"/>
      <c r="G305" s="582"/>
      <c r="H305" s="582"/>
      <c r="I305" s="582"/>
      <c r="J305" s="582"/>
      <c r="K305" s="582"/>
      <c r="L305" s="582"/>
      <c r="M305" s="582"/>
      <c r="N305" s="582"/>
      <c r="O305" s="582"/>
      <c r="P305" s="584"/>
      <c r="Q305" s="581"/>
      <c r="R305" s="582"/>
      <c r="S305" s="582"/>
      <c r="T305" s="582"/>
      <c r="U305" s="583"/>
      <c r="V305" s="4"/>
      <c r="W305" s="4"/>
      <c r="X305" s="4"/>
      <c r="Y305" s="4"/>
      <c r="Z305" s="4"/>
    </row>
    <row r="306" spans="1:26" ht="15" hidden="1" customHeight="1" outlineLevel="2" x14ac:dyDescent="0.25">
      <c r="A306" s="13">
        <v>19</v>
      </c>
      <c r="B306" s="593"/>
      <c r="C306" s="584"/>
      <c r="D306" s="581"/>
      <c r="E306" s="582"/>
      <c r="F306" s="582"/>
      <c r="G306" s="582"/>
      <c r="H306" s="582"/>
      <c r="I306" s="582"/>
      <c r="J306" s="582"/>
      <c r="K306" s="582"/>
      <c r="L306" s="582"/>
      <c r="M306" s="582"/>
      <c r="N306" s="582"/>
      <c r="O306" s="582"/>
      <c r="P306" s="584"/>
      <c r="Q306" s="581"/>
      <c r="R306" s="582"/>
      <c r="S306" s="582"/>
      <c r="T306" s="582"/>
      <c r="U306" s="583"/>
      <c r="V306" s="4"/>
      <c r="W306" s="4"/>
      <c r="X306" s="4"/>
      <c r="Y306" s="4"/>
      <c r="Z306" s="4"/>
    </row>
    <row r="307" spans="1:26" ht="15" hidden="1" customHeight="1" outlineLevel="2" x14ac:dyDescent="0.25">
      <c r="A307" s="13">
        <v>20</v>
      </c>
      <c r="B307" s="593"/>
      <c r="C307" s="584"/>
      <c r="D307" s="581"/>
      <c r="E307" s="582"/>
      <c r="F307" s="582"/>
      <c r="G307" s="582"/>
      <c r="H307" s="582"/>
      <c r="I307" s="582"/>
      <c r="J307" s="582"/>
      <c r="K307" s="582"/>
      <c r="L307" s="582"/>
      <c r="M307" s="582"/>
      <c r="N307" s="582"/>
      <c r="O307" s="582"/>
      <c r="P307" s="584"/>
      <c r="Q307" s="581"/>
      <c r="R307" s="582"/>
      <c r="S307" s="582"/>
      <c r="T307" s="582"/>
      <c r="U307" s="583"/>
      <c r="V307" s="4"/>
      <c r="W307" s="4"/>
      <c r="X307" s="4"/>
      <c r="Y307" s="4"/>
      <c r="Z307" s="4"/>
    </row>
    <row r="308" spans="1:26" ht="15" hidden="1" customHeight="1" outlineLevel="2" x14ac:dyDescent="0.25">
      <c r="A308" s="13">
        <v>21</v>
      </c>
      <c r="B308" s="593"/>
      <c r="C308" s="584"/>
      <c r="D308" s="581"/>
      <c r="E308" s="582"/>
      <c r="F308" s="582"/>
      <c r="G308" s="582"/>
      <c r="H308" s="582"/>
      <c r="I308" s="582"/>
      <c r="J308" s="582"/>
      <c r="K308" s="582"/>
      <c r="L308" s="582"/>
      <c r="M308" s="582"/>
      <c r="N308" s="582"/>
      <c r="O308" s="582"/>
      <c r="P308" s="584"/>
      <c r="Q308" s="581"/>
      <c r="R308" s="582"/>
      <c r="S308" s="582"/>
      <c r="T308" s="582"/>
      <c r="U308" s="583"/>
      <c r="V308" s="4"/>
      <c r="W308" s="4"/>
      <c r="X308" s="4"/>
      <c r="Y308" s="4"/>
      <c r="Z308" s="4"/>
    </row>
    <row r="309" spans="1:26" ht="15" hidden="1" customHeight="1" outlineLevel="2" x14ac:dyDescent="0.25">
      <c r="A309" s="13">
        <v>22</v>
      </c>
      <c r="B309" s="593"/>
      <c r="C309" s="584"/>
      <c r="D309" s="581"/>
      <c r="E309" s="582"/>
      <c r="F309" s="582"/>
      <c r="G309" s="582"/>
      <c r="H309" s="582"/>
      <c r="I309" s="582"/>
      <c r="J309" s="582"/>
      <c r="K309" s="582"/>
      <c r="L309" s="582"/>
      <c r="M309" s="582"/>
      <c r="N309" s="582"/>
      <c r="O309" s="582"/>
      <c r="P309" s="584"/>
      <c r="Q309" s="581"/>
      <c r="R309" s="582"/>
      <c r="S309" s="582"/>
      <c r="T309" s="582"/>
      <c r="U309" s="583"/>
      <c r="V309" s="4"/>
      <c r="W309" s="4"/>
      <c r="X309" s="4"/>
      <c r="Y309" s="4"/>
      <c r="Z309" s="4"/>
    </row>
    <row r="310" spans="1:26" ht="15" hidden="1" customHeight="1" outlineLevel="2" x14ac:dyDescent="0.25">
      <c r="A310" s="13">
        <v>23</v>
      </c>
      <c r="B310" s="593"/>
      <c r="C310" s="584"/>
      <c r="D310" s="581"/>
      <c r="E310" s="582"/>
      <c r="F310" s="582"/>
      <c r="G310" s="582"/>
      <c r="H310" s="582"/>
      <c r="I310" s="582"/>
      <c r="J310" s="582"/>
      <c r="K310" s="582"/>
      <c r="L310" s="582"/>
      <c r="M310" s="582"/>
      <c r="N310" s="582"/>
      <c r="O310" s="582"/>
      <c r="P310" s="584"/>
      <c r="Q310" s="581"/>
      <c r="R310" s="582"/>
      <c r="S310" s="582"/>
      <c r="T310" s="582"/>
      <c r="U310" s="583"/>
      <c r="V310" s="4"/>
      <c r="W310" s="4"/>
      <c r="X310" s="4"/>
      <c r="Y310" s="4"/>
      <c r="Z310" s="4"/>
    </row>
    <row r="311" spans="1:26" ht="15" hidden="1" customHeight="1" outlineLevel="2" x14ac:dyDescent="0.25">
      <c r="A311" s="13">
        <v>24</v>
      </c>
      <c r="B311" s="593"/>
      <c r="C311" s="584"/>
      <c r="D311" s="581"/>
      <c r="E311" s="582"/>
      <c r="F311" s="582"/>
      <c r="G311" s="582"/>
      <c r="H311" s="582"/>
      <c r="I311" s="582"/>
      <c r="J311" s="582"/>
      <c r="K311" s="582"/>
      <c r="L311" s="582"/>
      <c r="M311" s="582"/>
      <c r="N311" s="582"/>
      <c r="O311" s="582"/>
      <c r="P311" s="584"/>
      <c r="Q311" s="581"/>
      <c r="R311" s="582"/>
      <c r="S311" s="582"/>
      <c r="T311" s="582"/>
      <c r="U311" s="583"/>
      <c r="V311" s="4"/>
      <c r="W311" s="4"/>
      <c r="X311" s="4"/>
      <c r="Y311" s="4"/>
      <c r="Z311" s="4"/>
    </row>
    <row r="312" spans="1:26" ht="15" hidden="1" customHeight="1" outlineLevel="2" x14ac:dyDescent="0.25">
      <c r="A312" s="13">
        <v>25</v>
      </c>
      <c r="B312" s="593"/>
      <c r="C312" s="584"/>
      <c r="D312" s="581"/>
      <c r="E312" s="582"/>
      <c r="F312" s="582"/>
      <c r="G312" s="582"/>
      <c r="H312" s="582"/>
      <c r="I312" s="582"/>
      <c r="J312" s="582"/>
      <c r="K312" s="582"/>
      <c r="L312" s="582"/>
      <c r="M312" s="582"/>
      <c r="N312" s="582"/>
      <c r="O312" s="582"/>
      <c r="P312" s="584"/>
      <c r="Q312" s="581"/>
      <c r="R312" s="582"/>
      <c r="S312" s="582"/>
      <c r="T312" s="582"/>
      <c r="U312" s="583"/>
      <c r="V312" s="4"/>
      <c r="W312" s="4"/>
      <c r="X312" s="4"/>
      <c r="Y312" s="4"/>
      <c r="Z312" s="4"/>
    </row>
    <row r="313" spans="1:26" ht="15" hidden="1" customHeight="1" outlineLevel="2" x14ac:dyDescent="0.25">
      <c r="A313" s="13">
        <v>26</v>
      </c>
      <c r="B313" s="593"/>
      <c r="C313" s="584"/>
      <c r="D313" s="581"/>
      <c r="E313" s="582"/>
      <c r="F313" s="582"/>
      <c r="G313" s="582"/>
      <c r="H313" s="582"/>
      <c r="I313" s="582"/>
      <c r="J313" s="582"/>
      <c r="K313" s="582"/>
      <c r="L313" s="582"/>
      <c r="M313" s="582"/>
      <c r="N313" s="582"/>
      <c r="O313" s="582"/>
      <c r="P313" s="584"/>
      <c r="Q313" s="581"/>
      <c r="R313" s="582"/>
      <c r="S313" s="582"/>
      <c r="T313" s="582"/>
      <c r="U313" s="583"/>
      <c r="V313" s="4"/>
      <c r="W313" s="4"/>
      <c r="X313" s="4"/>
      <c r="Y313" s="4"/>
      <c r="Z313" s="4"/>
    </row>
    <row r="314" spans="1:26" ht="15" hidden="1" customHeight="1" outlineLevel="2" x14ac:dyDescent="0.25">
      <c r="A314" s="13">
        <v>27</v>
      </c>
      <c r="B314" s="593"/>
      <c r="C314" s="584"/>
      <c r="D314" s="581"/>
      <c r="E314" s="582"/>
      <c r="F314" s="582"/>
      <c r="G314" s="582"/>
      <c r="H314" s="582"/>
      <c r="I314" s="582"/>
      <c r="J314" s="582"/>
      <c r="K314" s="582"/>
      <c r="L314" s="582"/>
      <c r="M314" s="582"/>
      <c r="N314" s="582"/>
      <c r="O314" s="582"/>
      <c r="P314" s="584"/>
      <c r="Q314" s="581"/>
      <c r="R314" s="582"/>
      <c r="S314" s="582"/>
      <c r="T314" s="582"/>
      <c r="U314" s="583"/>
      <c r="V314" s="4"/>
      <c r="W314" s="4"/>
      <c r="X314" s="4"/>
      <c r="Y314" s="4"/>
      <c r="Z314" s="4"/>
    </row>
    <row r="315" spans="1:26" ht="15" hidden="1" customHeight="1" outlineLevel="2" x14ac:dyDescent="0.25">
      <c r="A315" s="13">
        <v>28</v>
      </c>
      <c r="B315" s="593"/>
      <c r="C315" s="584"/>
      <c r="D315" s="581"/>
      <c r="E315" s="582"/>
      <c r="F315" s="582"/>
      <c r="G315" s="582"/>
      <c r="H315" s="582"/>
      <c r="I315" s="582"/>
      <c r="J315" s="582"/>
      <c r="K315" s="582"/>
      <c r="L315" s="582"/>
      <c r="M315" s="582"/>
      <c r="N315" s="582"/>
      <c r="O315" s="582"/>
      <c r="P315" s="584"/>
      <c r="Q315" s="581"/>
      <c r="R315" s="582"/>
      <c r="S315" s="582"/>
      <c r="T315" s="582"/>
      <c r="U315" s="583"/>
      <c r="V315" s="4"/>
      <c r="W315" s="4"/>
      <c r="X315" s="4"/>
      <c r="Y315" s="4"/>
      <c r="Z315" s="4"/>
    </row>
    <row r="316" spans="1:26" ht="15" hidden="1" customHeight="1" outlineLevel="2" x14ac:dyDescent="0.25">
      <c r="A316" s="13">
        <v>29</v>
      </c>
      <c r="B316" s="593"/>
      <c r="C316" s="584"/>
      <c r="D316" s="581"/>
      <c r="E316" s="582"/>
      <c r="F316" s="582"/>
      <c r="G316" s="582"/>
      <c r="H316" s="582"/>
      <c r="I316" s="582"/>
      <c r="J316" s="582"/>
      <c r="K316" s="582"/>
      <c r="L316" s="582"/>
      <c r="M316" s="582"/>
      <c r="N316" s="582"/>
      <c r="O316" s="582"/>
      <c r="P316" s="584"/>
      <c r="Q316" s="581"/>
      <c r="R316" s="582"/>
      <c r="S316" s="582"/>
      <c r="T316" s="582"/>
      <c r="U316" s="583"/>
      <c r="V316" s="4"/>
      <c r="W316" s="4"/>
      <c r="X316" s="4"/>
      <c r="Y316" s="4"/>
      <c r="Z316" s="4"/>
    </row>
    <row r="317" spans="1:26" ht="15" hidden="1" customHeight="1" outlineLevel="2" x14ac:dyDescent="0.25">
      <c r="A317" s="13">
        <v>30</v>
      </c>
      <c r="B317" s="593"/>
      <c r="C317" s="584"/>
      <c r="D317" s="581"/>
      <c r="E317" s="582"/>
      <c r="F317" s="582"/>
      <c r="G317" s="582"/>
      <c r="H317" s="582"/>
      <c r="I317" s="582"/>
      <c r="J317" s="582"/>
      <c r="K317" s="582"/>
      <c r="L317" s="582"/>
      <c r="M317" s="582"/>
      <c r="N317" s="582"/>
      <c r="O317" s="582"/>
      <c r="P317" s="584"/>
      <c r="Q317" s="581"/>
      <c r="R317" s="582"/>
      <c r="S317" s="582"/>
      <c r="T317" s="582"/>
      <c r="U317" s="583"/>
      <c r="V317" s="4"/>
      <c r="W317" s="4"/>
      <c r="X317" s="4"/>
      <c r="Y317" s="4"/>
      <c r="Z317" s="4"/>
    </row>
    <row r="318" spans="1:26" ht="15" hidden="1" customHeight="1" outlineLevel="2" x14ac:dyDescent="0.25">
      <c r="A318" s="13">
        <v>31</v>
      </c>
      <c r="B318" s="593"/>
      <c r="C318" s="584"/>
      <c r="D318" s="581"/>
      <c r="E318" s="582"/>
      <c r="F318" s="582"/>
      <c r="G318" s="582"/>
      <c r="H318" s="582"/>
      <c r="I318" s="582"/>
      <c r="J318" s="582"/>
      <c r="K318" s="582"/>
      <c r="L318" s="582"/>
      <c r="M318" s="582"/>
      <c r="N318" s="582"/>
      <c r="O318" s="582"/>
      <c r="P318" s="584"/>
      <c r="Q318" s="581"/>
      <c r="R318" s="582"/>
      <c r="S318" s="582"/>
      <c r="T318" s="582"/>
      <c r="U318" s="583"/>
      <c r="V318" s="4"/>
      <c r="W318" s="4"/>
      <c r="X318" s="4"/>
      <c r="Y318" s="4"/>
      <c r="Z318" s="4"/>
    </row>
    <row r="319" spans="1:26" ht="15" hidden="1" customHeight="1" outlineLevel="2" x14ac:dyDescent="0.25">
      <c r="A319" s="13">
        <v>32</v>
      </c>
      <c r="B319" s="593"/>
      <c r="C319" s="584"/>
      <c r="D319" s="581"/>
      <c r="E319" s="582"/>
      <c r="F319" s="582"/>
      <c r="G319" s="582"/>
      <c r="H319" s="582"/>
      <c r="I319" s="582"/>
      <c r="J319" s="582"/>
      <c r="K319" s="582"/>
      <c r="L319" s="582"/>
      <c r="M319" s="582"/>
      <c r="N319" s="582"/>
      <c r="O319" s="582"/>
      <c r="P319" s="584"/>
      <c r="Q319" s="581"/>
      <c r="R319" s="582"/>
      <c r="S319" s="582"/>
      <c r="T319" s="582"/>
      <c r="U319" s="583"/>
      <c r="V319" s="4"/>
      <c r="W319" s="4"/>
      <c r="X319" s="4"/>
      <c r="Y319" s="4"/>
      <c r="Z319" s="4"/>
    </row>
    <row r="320" spans="1:26" ht="15" hidden="1" customHeight="1" outlineLevel="2" x14ac:dyDescent="0.25">
      <c r="A320" s="13">
        <v>33</v>
      </c>
      <c r="B320" s="593"/>
      <c r="C320" s="584"/>
      <c r="D320" s="581"/>
      <c r="E320" s="582"/>
      <c r="F320" s="582"/>
      <c r="G320" s="582"/>
      <c r="H320" s="582"/>
      <c r="I320" s="582"/>
      <c r="J320" s="582"/>
      <c r="K320" s="582"/>
      <c r="L320" s="582"/>
      <c r="M320" s="582"/>
      <c r="N320" s="582"/>
      <c r="O320" s="582"/>
      <c r="P320" s="584"/>
      <c r="Q320" s="581"/>
      <c r="R320" s="582"/>
      <c r="S320" s="582"/>
      <c r="T320" s="582"/>
      <c r="U320" s="583"/>
      <c r="V320" s="4"/>
      <c r="W320" s="4"/>
      <c r="X320" s="4"/>
      <c r="Y320" s="4"/>
      <c r="Z320" s="4"/>
    </row>
    <row r="321" spans="1:26" ht="15" hidden="1" customHeight="1" outlineLevel="2" x14ac:dyDescent="0.25">
      <c r="A321" s="13">
        <v>34</v>
      </c>
      <c r="B321" s="593"/>
      <c r="C321" s="584"/>
      <c r="D321" s="581"/>
      <c r="E321" s="582"/>
      <c r="F321" s="582"/>
      <c r="G321" s="582"/>
      <c r="H321" s="582"/>
      <c r="I321" s="582"/>
      <c r="J321" s="582"/>
      <c r="K321" s="582"/>
      <c r="L321" s="582"/>
      <c r="M321" s="582"/>
      <c r="N321" s="582"/>
      <c r="O321" s="582"/>
      <c r="P321" s="584"/>
      <c r="Q321" s="581"/>
      <c r="R321" s="582"/>
      <c r="S321" s="582"/>
      <c r="T321" s="582"/>
      <c r="U321" s="583"/>
      <c r="V321" s="4"/>
      <c r="W321" s="4"/>
      <c r="X321" s="4"/>
      <c r="Y321" s="4"/>
      <c r="Z321" s="4"/>
    </row>
    <row r="322" spans="1:26" ht="15" hidden="1" customHeight="1" outlineLevel="2" x14ac:dyDescent="0.25">
      <c r="A322" s="13">
        <v>35</v>
      </c>
      <c r="B322" s="593"/>
      <c r="C322" s="584"/>
      <c r="D322" s="581"/>
      <c r="E322" s="582"/>
      <c r="F322" s="582"/>
      <c r="G322" s="582"/>
      <c r="H322" s="582"/>
      <c r="I322" s="582"/>
      <c r="J322" s="582"/>
      <c r="K322" s="582"/>
      <c r="L322" s="582"/>
      <c r="M322" s="582"/>
      <c r="N322" s="582"/>
      <c r="O322" s="582"/>
      <c r="P322" s="584"/>
      <c r="Q322" s="581"/>
      <c r="R322" s="582"/>
      <c r="S322" s="582"/>
      <c r="T322" s="582"/>
      <c r="U322" s="583"/>
      <c r="V322" s="4"/>
      <c r="W322" s="4"/>
      <c r="X322" s="4"/>
      <c r="Y322" s="4"/>
      <c r="Z322" s="4"/>
    </row>
    <row r="323" spans="1:26" ht="15" hidden="1" customHeight="1" outlineLevel="2" x14ac:dyDescent="0.25">
      <c r="A323" s="13">
        <v>36</v>
      </c>
      <c r="B323" s="593"/>
      <c r="C323" s="584"/>
      <c r="D323" s="581"/>
      <c r="E323" s="582"/>
      <c r="F323" s="582"/>
      <c r="G323" s="582"/>
      <c r="H323" s="582"/>
      <c r="I323" s="582"/>
      <c r="J323" s="582"/>
      <c r="K323" s="582"/>
      <c r="L323" s="582"/>
      <c r="M323" s="582"/>
      <c r="N323" s="582"/>
      <c r="O323" s="582"/>
      <c r="P323" s="584"/>
      <c r="Q323" s="581"/>
      <c r="R323" s="582"/>
      <c r="S323" s="582"/>
      <c r="T323" s="582"/>
      <c r="U323" s="583"/>
      <c r="V323" s="4"/>
      <c r="W323" s="4"/>
      <c r="X323" s="4"/>
      <c r="Y323" s="4"/>
      <c r="Z323" s="4"/>
    </row>
    <row r="324" spans="1:26" ht="15" hidden="1" customHeight="1" outlineLevel="2" x14ac:dyDescent="0.25">
      <c r="A324" s="13">
        <v>37</v>
      </c>
      <c r="B324" s="593"/>
      <c r="C324" s="584"/>
      <c r="D324" s="581"/>
      <c r="E324" s="582"/>
      <c r="F324" s="582"/>
      <c r="G324" s="582"/>
      <c r="H324" s="582"/>
      <c r="I324" s="582"/>
      <c r="J324" s="582"/>
      <c r="K324" s="582"/>
      <c r="L324" s="582"/>
      <c r="M324" s="582"/>
      <c r="N324" s="582"/>
      <c r="O324" s="582"/>
      <c r="P324" s="584"/>
      <c r="Q324" s="581"/>
      <c r="R324" s="582"/>
      <c r="S324" s="582"/>
      <c r="T324" s="582"/>
      <c r="U324" s="583"/>
      <c r="V324" s="4"/>
      <c r="W324" s="4"/>
      <c r="X324" s="4"/>
      <c r="Y324" s="4"/>
      <c r="Z324" s="4"/>
    </row>
    <row r="325" spans="1:26" ht="15" hidden="1" customHeight="1" outlineLevel="2" x14ac:dyDescent="0.25">
      <c r="A325" s="13">
        <v>38</v>
      </c>
      <c r="B325" s="593"/>
      <c r="C325" s="584"/>
      <c r="D325" s="581"/>
      <c r="E325" s="582"/>
      <c r="F325" s="582"/>
      <c r="G325" s="582"/>
      <c r="H325" s="582"/>
      <c r="I325" s="582"/>
      <c r="J325" s="582"/>
      <c r="K325" s="582"/>
      <c r="L325" s="582"/>
      <c r="M325" s="582"/>
      <c r="N325" s="582"/>
      <c r="O325" s="582"/>
      <c r="P325" s="584"/>
      <c r="Q325" s="581"/>
      <c r="R325" s="582"/>
      <c r="S325" s="582"/>
      <c r="T325" s="582"/>
      <c r="U325" s="583"/>
      <c r="V325" s="4"/>
      <c r="W325" s="4"/>
      <c r="X325" s="4"/>
      <c r="Y325" s="4"/>
      <c r="Z325" s="4"/>
    </row>
    <row r="326" spans="1:26" ht="15" hidden="1" customHeight="1" outlineLevel="2" x14ac:dyDescent="0.25">
      <c r="A326" s="13">
        <v>39</v>
      </c>
      <c r="B326" s="593"/>
      <c r="C326" s="584"/>
      <c r="D326" s="581"/>
      <c r="E326" s="582"/>
      <c r="F326" s="582"/>
      <c r="G326" s="582"/>
      <c r="H326" s="582"/>
      <c r="I326" s="582"/>
      <c r="J326" s="582"/>
      <c r="K326" s="582"/>
      <c r="L326" s="582"/>
      <c r="M326" s="582"/>
      <c r="N326" s="582"/>
      <c r="O326" s="582"/>
      <c r="P326" s="584"/>
      <c r="Q326" s="581"/>
      <c r="R326" s="582"/>
      <c r="S326" s="582"/>
      <c r="T326" s="582"/>
      <c r="U326" s="583"/>
      <c r="V326" s="4"/>
      <c r="W326" s="4"/>
      <c r="X326" s="4"/>
      <c r="Y326" s="4"/>
      <c r="Z326" s="4"/>
    </row>
    <row r="327" spans="1:26" ht="15" hidden="1" customHeight="1" outlineLevel="2" x14ac:dyDescent="0.25">
      <c r="A327" s="13">
        <v>40</v>
      </c>
      <c r="B327" s="593"/>
      <c r="C327" s="584"/>
      <c r="D327" s="581"/>
      <c r="E327" s="582"/>
      <c r="F327" s="582"/>
      <c r="G327" s="582"/>
      <c r="H327" s="582"/>
      <c r="I327" s="582"/>
      <c r="J327" s="582"/>
      <c r="K327" s="582"/>
      <c r="L327" s="582"/>
      <c r="M327" s="582"/>
      <c r="N327" s="582"/>
      <c r="O327" s="582"/>
      <c r="P327" s="584"/>
      <c r="Q327" s="581"/>
      <c r="R327" s="582"/>
      <c r="S327" s="582"/>
      <c r="T327" s="582"/>
      <c r="U327" s="583"/>
      <c r="V327" s="4"/>
      <c r="W327" s="4"/>
      <c r="X327" s="4"/>
      <c r="Y327" s="4"/>
      <c r="Z327" s="4"/>
    </row>
    <row r="328" spans="1:26" ht="15" hidden="1" customHeight="1" outlineLevel="2" x14ac:dyDescent="0.25">
      <c r="A328" s="13">
        <v>41</v>
      </c>
      <c r="B328" s="593"/>
      <c r="C328" s="584"/>
      <c r="D328" s="581"/>
      <c r="E328" s="582"/>
      <c r="F328" s="582"/>
      <c r="G328" s="582"/>
      <c r="H328" s="582"/>
      <c r="I328" s="582"/>
      <c r="J328" s="582"/>
      <c r="K328" s="582"/>
      <c r="L328" s="582"/>
      <c r="M328" s="582"/>
      <c r="N328" s="582"/>
      <c r="O328" s="582"/>
      <c r="P328" s="584"/>
      <c r="Q328" s="581"/>
      <c r="R328" s="582"/>
      <c r="S328" s="582"/>
      <c r="T328" s="582"/>
      <c r="U328" s="583"/>
      <c r="V328" s="4"/>
      <c r="W328" s="4"/>
      <c r="X328" s="4"/>
      <c r="Y328" s="4"/>
      <c r="Z328" s="4"/>
    </row>
    <row r="329" spans="1:26" ht="15" hidden="1" customHeight="1" outlineLevel="2" x14ac:dyDescent="0.25">
      <c r="A329" s="13">
        <v>42</v>
      </c>
      <c r="B329" s="593"/>
      <c r="C329" s="584"/>
      <c r="D329" s="581"/>
      <c r="E329" s="582"/>
      <c r="F329" s="582"/>
      <c r="G329" s="582"/>
      <c r="H329" s="582"/>
      <c r="I329" s="582"/>
      <c r="J329" s="582"/>
      <c r="K329" s="582"/>
      <c r="L329" s="582"/>
      <c r="M329" s="582"/>
      <c r="N329" s="582"/>
      <c r="O329" s="582"/>
      <c r="P329" s="584"/>
      <c r="Q329" s="581"/>
      <c r="R329" s="582"/>
      <c r="S329" s="582"/>
      <c r="T329" s="582"/>
      <c r="U329" s="583"/>
      <c r="V329" s="4"/>
      <c r="W329" s="4"/>
      <c r="X329" s="4"/>
      <c r="Y329" s="4"/>
      <c r="Z329" s="4"/>
    </row>
    <row r="330" spans="1:26" ht="15" hidden="1" customHeight="1" outlineLevel="2" x14ac:dyDescent="0.25">
      <c r="A330" s="13">
        <v>43</v>
      </c>
      <c r="B330" s="593"/>
      <c r="C330" s="584"/>
      <c r="D330" s="581"/>
      <c r="E330" s="582"/>
      <c r="F330" s="582"/>
      <c r="G330" s="582"/>
      <c r="H330" s="582"/>
      <c r="I330" s="582"/>
      <c r="J330" s="582"/>
      <c r="K330" s="582"/>
      <c r="L330" s="582"/>
      <c r="M330" s="582"/>
      <c r="N330" s="582"/>
      <c r="O330" s="582"/>
      <c r="P330" s="584"/>
      <c r="Q330" s="581"/>
      <c r="R330" s="582"/>
      <c r="S330" s="582"/>
      <c r="T330" s="582"/>
      <c r="U330" s="583"/>
      <c r="V330" s="4"/>
      <c r="W330" s="4"/>
      <c r="X330" s="4"/>
      <c r="Y330" s="4"/>
      <c r="Z330" s="4"/>
    </row>
    <row r="331" spans="1:26" ht="15" hidden="1" customHeight="1" outlineLevel="2" x14ac:dyDescent="0.25">
      <c r="A331" s="13">
        <v>44</v>
      </c>
      <c r="B331" s="593"/>
      <c r="C331" s="584"/>
      <c r="D331" s="581"/>
      <c r="E331" s="582"/>
      <c r="F331" s="582"/>
      <c r="G331" s="582"/>
      <c r="H331" s="582"/>
      <c r="I331" s="582"/>
      <c r="J331" s="582"/>
      <c r="K331" s="582"/>
      <c r="L331" s="582"/>
      <c r="M331" s="582"/>
      <c r="N331" s="582"/>
      <c r="O331" s="582"/>
      <c r="P331" s="584"/>
      <c r="Q331" s="581"/>
      <c r="R331" s="582"/>
      <c r="S331" s="582"/>
      <c r="T331" s="582"/>
      <c r="U331" s="583"/>
      <c r="V331" s="4"/>
      <c r="W331" s="4"/>
      <c r="X331" s="4"/>
      <c r="Y331" s="4"/>
      <c r="Z331" s="4"/>
    </row>
    <row r="332" spans="1:26" ht="15" hidden="1" customHeight="1" outlineLevel="2" x14ac:dyDescent="0.25">
      <c r="A332" s="13">
        <v>45</v>
      </c>
      <c r="B332" s="593"/>
      <c r="C332" s="584"/>
      <c r="D332" s="581"/>
      <c r="E332" s="582"/>
      <c r="F332" s="582"/>
      <c r="G332" s="582"/>
      <c r="H332" s="582"/>
      <c r="I332" s="582"/>
      <c r="J332" s="582"/>
      <c r="K332" s="582"/>
      <c r="L332" s="582"/>
      <c r="M332" s="582"/>
      <c r="N332" s="582"/>
      <c r="O332" s="582"/>
      <c r="P332" s="584"/>
      <c r="Q332" s="581"/>
      <c r="R332" s="582"/>
      <c r="S332" s="582"/>
      <c r="T332" s="582"/>
      <c r="U332" s="583"/>
      <c r="V332" s="4"/>
      <c r="W332" s="4"/>
      <c r="X332" s="4"/>
      <c r="Y332" s="4"/>
      <c r="Z332" s="4"/>
    </row>
    <row r="333" spans="1:26" ht="15" hidden="1" customHeight="1" outlineLevel="2" x14ac:dyDescent="0.25">
      <c r="A333" s="13">
        <v>46</v>
      </c>
      <c r="B333" s="593"/>
      <c r="C333" s="584"/>
      <c r="D333" s="581"/>
      <c r="E333" s="582"/>
      <c r="F333" s="582"/>
      <c r="G333" s="582"/>
      <c r="H333" s="582"/>
      <c r="I333" s="582"/>
      <c r="J333" s="582"/>
      <c r="K333" s="582"/>
      <c r="L333" s="582"/>
      <c r="M333" s="582"/>
      <c r="N333" s="582"/>
      <c r="O333" s="582"/>
      <c r="P333" s="584"/>
      <c r="Q333" s="581"/>
      <c r="R333" s="582"/>
      <c r="S333" s="582"/>
      <c r="T333" s="582"/>
      <c r="U333" s="583"/>
      <c r="V333" s="4"/>
      <c r="W333" s="4"/>
      <c r="X333" s="4"/>
      <c r="Y333" s="4"/>
      <c r="Z333" s="4"/>
    </row>
    <row r="334" spans="1:26" ht="15" hidden="1" customHeight="1" outlineLevel="2" x14ac:dyDescent="0.25">
      <c r="A334" s="13">
        <v>47</v>
      </c>
      <c r="B334" s="593"/>
      <c r="C334" s="584"/>
      <c r="D334" s="581"/>
      <c r="E334" s="582"/>
      <c r="F334" s="582"/>
      <c r="G334" s="582"/>
      <c r="H334" s="582"/>
      <c r="I334" s="582"/>
      <c r="J334" s="582"/>
      <c r="K334" s="582"/>
      <c r="L334" s="582"/>
      <c r="M334" s="582"/>
      <c r="N334" s="582"/>
      <c r="O334" s="582"/>
      <c r="P334" s="584"/>
      <c r="Q334" s="581"/>
      <c r="R334" s="582"/>
      <c r="S334" s="582"/>
      <c r="T334" s="582"/>
      <c r="U334" s="583"/>
      <c r="V334" s="4"/>
      <c r="W334" s="4"/>
      <c r="X334" s="4"/>
      <c r="Y334" s="4"/>
      <c r="Z334" s="4"/>
    </row>
    <row r="335" spans="1:26" ht="15" hidden="1" customHeight="1" outlineLevel="2" x14ac:dyDescent="0.25">
      <c r="A335" s="13">
        <v>48</v>
      </c>
      <c r="B335" s="593"/>
      <c r="C335" s="584"/>
      <c r="D335" s="581"/>
      <c r="E335" s="582"/>
      <c r="F335" s="582"/>
      <c r="G335" s="582"/>
      <c r="H335" s="582"/>
      <c r="I335" s="582"/>
      <c r="J335" s="582"/>
      <c r="K335" s="582"/>
      <c r="L335" s="582"/>
      <c r="M335" s="582"/>
      <c r="N335" s="582"/>
      <c r="O335" s="582"/>
      <c r="P335" s="584"/>
      <c r="Q335" s="581"/>
      <c r="R335" s="582"/>
      <c r="S335" s="582"/>
      <c r="T335" s="582"/>
      <c r="U335" s="583"/>
      <c r="V335" s="4"/>
      <c r="W335" s="4"/>
      <c r="X335" s="4"/>
      <c r="Y335" s="4"/>
      <c r="Z335" s="4"/>
    </row>
    <row r="336" spans="1:26" ht="15" hidden="1" customHeight="1" outlineLevel="2" x14ac:dyDescent="0.25">
      <c r="A336" s="13">
        <v>49</v>
      </c>
      <c r="B336" s="593"/>
      <c r="C336" s="584"/>
      <c r="D336" s="581"/>
      <c r="E336" s="582"/>
      <c r="F336" s="582"/>
      <c r="G336" s="582"/>
      <c r="H336" s="582"/>
      <c r="I336" s="582"/>
      <c r="J336" s="582"/>
      <c r="K336" s="582"/>
      <c r="L336" s="582"/>
      <c r="M336" s="582"/>
      <c r="N336" s="582"/>
      <c r="O336" s="582"/>
      <c r="P336" s="584"/>
      <c r="Q336" s="581"/>
      <c r="R336" s="582"/>
      <c r="S336" s="582"/>
      <c r="T336" s="582"/>
      <c r="U336" s="583"/>
      <c r="V336" s="4"/>
      <c r="W336" s="4"/>
      <c r="X336" s="4"/>
      <c r="Y336" s="4"/>
      <c r="Z336" s="4"/>
    </row>
    <row r="337" spans="1:26" ht="15" hidden="1" customHeight="1" outlineLevel="2" x14ac:dyDescent="0.25">
      <c r="A337" s="13">
        <v>50</v>
      </c>
      <c r="B337" s="593"/>
      <c r="C337" s="584"/>
      <c r="D337" s="581"/>
      <c r="E337" s="582"/>
      <c r="F337" s="582"/>
      <c r="G337" s="582"/>
      <c r="H337" s="582"/>
      <c r="I337" s="582"/>
      <c r="J337" s="582"/>
      <c r="K337" s="582"/>
      <c r="L337" s="582"/>
      <c r="M337" s="582"/>
      <c r="N337" s="582"/>
      <c r="O337" s="582"/>
      <c r="P337" s="584"/>
      <c r="Q337" s="581"/>
      <c r="R337" s="582"/>
      <c r="S337" s="582"/>
      <c r="T337" s="582"/>
      <c r="U337" s="583"/>
      <c r="V337" s="4"/>
      <c r="W337" s="4"/>
      <c r="X337" s="4"/>
      <c r="Y337" s="4"/>
      <c r="Z337" s="4"/>
    </row>
    <row r="338" spans="1:26" ht="15" hidden="1" customHeight="1" outlineLevel="2" x14ac:dyDescent="0.25">
      <c r="A338" s="13">
        <v>51</v>
      </c>
      <c r="B338" s="593"/>
      <c r="C338" s="584"/>
      <c r="D338" s="581"/>
      <c r="E338" s="582"/>
      <c r="F338" s="582"/>
      <c r="G338" s="582"/>
      <c r="H338" s="582"/>
      <c r="I338" s="582"/>
      <c r="J338" s="582"/>
      <c r="K338" s="582"/>
      <c r="L338" s="582"/>
      <c r="M338" s="582"/>
      <c r="N338" s="582"/>
      <c r="O338" s="582"/>
      <c r="P338" s="584"/>
      <c r="Q338" s="581"/>
      <c r="R338" s="582"/>
      <c r="S338" s="582"/>
      <c r="T338" s="582"/>
      <c r="U338" s="583"/>
      <c r="V338" s="4"/>
      <c r="W338" s="4"/>
      <c r="X338" s="4"/>
      <c r="Y338" s="4"/>
      <c r="Z338" s="4"/>
    </row>
    <row r="339" spans="1:26" ht="15" hidden="1" customHeight="1" outlineLevel="2" x14ac:dyDescent="0.25">
      <c r="A339" s="13">
        <v>52</v>
      </c>
      <c r="B339" s="593"/>
      <c r="C339" s="584"/>
      <c r="D339" s="581"/>
      <c r="E339" s="582"/>
      <c r="F339" s="582"/>
      <c r="G339" s="582"/>
      <c r="H339" s="582"/>
      <c r="I339" s="582"/>
      <c r="J339" s="582"/>
      <c r="K339" s="582"/>
      <c r="L339" s="582"/>
      <c r="M339" s="582"/>
      <c r="N339" s="582"/>
      <c r="O339" s="582"/>
      <c r="P339" s="584"/>
      <c r="Q339" s="581"/>
      <c r="R339" s="582"/>
      <c r="S339" s="582"/>
      <c r="T339" s="582"/>
      <c r="U339" s="583"/>
      <c r="V339" s="4"/>
      <c r="W339" s="4"/>
      <c r="X339" s="4"/>
      <c r="Y339" s="4"/>
      <c r="Z339" s="4"/>
    </row>
    <row r="340" spans="1:26" ht="12.75" customHeight="1" outlineLevel="1" collapsed="1" x14ac:dyDescent="0.25">
      <c r="A340" s="585"/>
      <c r="B340" s="586"/>
      <c r="C340" s="586"/>
      <c r="D340" s="586"/>
      <c r="E340" s="586"/>
      <c r="F340" s="586"/>
      <c r="G340" s="586"/>
      <c r="H340" s="586"/>
      <c r="I340" s="586"/>
      <c r="J340" s="586"/>
      <c r="K340" s="586"/>
      <c r="L340" s="586"/>
      <c r="M340" s="586"/>
      <c r="N340" s="586"/>
      <c r="O340" s="586"/>
      <c r="P340" s="586"/>
      <c r="Q340" s="586"/>
      <c r="R340" s="586"/>
      <c r="S340" s="586"/>
      <c r="T340" s="586"/>
      <c r="U340" s="587"/>
      <c r="V340" s="4"/>
      <c r="W340" s="4"/>
      <c r="X340" s="4"/>
      <c r="Y340" s="4"/>
      <c r="Z340" s="4"/>
    </row>
    <row r="341" spans="1:26" ht="15" hidden="1" customHeight="1" outlineLevel="2" thickBot="1" x14ac:dyDescent="0.3">
      <c r="A341" s="588" t="str">
        <f>+CONCATENATE("Registro de reuniones mes de septiembre de ",  'Plan Auditorias CI'!$C$6)</f>
        <v>Registro de reuniones mes de septiembre de 2024</v>
      </c>
      <c r="B341" s="589"/>
      <c r="C341" s="589"/>
      <c r="D341" s="589"/>
      <c r="E341" s="589"/>
      <c r="F341" s="589"/>
      <c r="G341" s="589"/>
      <c r="H341" s="589"/>
      <c r="I341" s="589"/>
      <c r="J341" s="589"/>
      <c r="K341" s="589"/>
      <c r="L341" s="589"/>
      <c r="M341" s="589"/>
      <c r="N341" s="589"/>
      <c r="O341" s="589"/>
      <c r="P341" s="589"/>
      <c r="Q341" s="589"/>
      <c r="R341" s="589"/>
      <c r="S341" s="589"/>
      <c r="T341" s="589"/>
      <c r="U341" s="590"/>
      <c r="V341" s="4"/>
      <c r="W341" s="4"/>
      <c r="X341" s="4"/>
      <c r="Y341" s="4"/>
      <c r="Z341" s="4"/>
    </row>
    <row r="342" spans="1:26" ht="15" hidden="1" customHeight="1" outlineLevel="2" x14ac:dyDescent="0.25">
      <c r="A342" s="14" t="s">
        <v>57</v>
      </c>
      <c r="B342" s="591" t="s">
        <v>66</v>
      </c>
      <c r="C342" s="584"/>
      <c r="D342" s="591" t="s">
        <v>67</v>
      </c>
      <c r="E342" s="582"/>
      <c r="F342" s="582"/>
      <c r="G342" s="582"/>
      <c r="H342" s="582"/>
      <c r="I342" s="582"/>
      <c r="J342" s="582"/>
      <c r="K342" s="582"/>
      <c r="L342" s="582"/>
      <c r="M342" s="582"/>
      <c r="N342" s="582"/>
      <c r="O342" s="582"/>
      <c r="P342" s="584"/>
      <c r="Q342" s="592" t="s">
        <v>68</v>
      </c>
      <c r="R342" s="582"/>
      <c r="S342" s="582"/>
      <c r="T342" s="582"/>
      <c r="U342" s="583"/>
      <c r="V342" s="4"/>
      <c r="W342" s="4"/>
      <c r="X342" s="4"/>
      <c r="Y342" s="4"/>
      <c r="Z342" s="4"/>
    </row>
    <row r="343" spans="1:26" ht="15" hidden="1" customHeight="1" outlineLevel="2" x14ac:dyDescent="0.25">
      <c r="A343" s="13">
        <v>1</v>
      </c>
      <c r="B343" s="593"/>
      <c r="C343" s="584"/>
      <c r="D343" s="581"/>
      <c r="E343" s="582"/>
      <c r="F343" s="582"/>
      <c r="G343" s="582"/>
      <c r="H343" s="582"/>
      <c r="I343" s="582"/>
      <c r="J343" s="582"/>
      <c r="K343" s="582"/>
      <c r="L343" s="582"/>
      <c r="M343" s="582"/>
      <c r="N343" s="582"/>
      <c r="O343" s="582"/>
      <c r="P343" s="584"/>
      <c r="Q343" s="581"/>
      <c r="R343" s="582"/>
      <c r="S343" s="582"/>
      <c r="T343" s="582"/>
      <c r="U343" s="583"/>
      <c r="V343" s="4"/>
      <c r="W343" s="4"/>
      <c r="X343" s="4"/>
      <c r="Y343" s="4"/>
      <c r="Z343" s="4"/>
    </row>
    <row r="344" spans="1:26" ht="15" hidden="1" customHeight="1" outlineLevel="2" x14ac:dyDescent="0.25">
      <c r="A344" s="13">
        <v>2</v>
      </c>
      <c r="B344" s="593"/>
      <c r="C344" s="584"/>
      <c r="D344" s="581"/>
      <c r="E344" s="582"/>
      <c r="F344" s="582"/>
      <c r="G344" s="582"/>
      <c r="H344" s="582"/>
      <c r="I344" s="582"/>
      <c r="J344" s="582"/>
      <c r="K344" s="582"/>
      <c r="L344" s="582"/>
      <c r="M344" s="582"/>
      <c r="N344" s="582"/>
      <c r="O344" s="582"/>
      <c r="P344" s="584"/>
      <c r="Q344" s="581"/>
      <c r="R344" s="582"/>
      <c r="S344" s="582"/>
      <c r="T344" s="582"/>
      <c r="U344" s="583"/>
      <c r="V344" s="4"/>
      <c r="W344" s="4"/>
      <c r="X344" s="4"/>
      <c r="Y344" s="4"/>
      <c r="Z344" s="4"/>
    </row>
    <row r="345" spans="1:26" ht="15" hidden="1" customHeight="1" outlineLevel="2" x14ac:dyDescent="0.25">
      <c r="A345" s="13">
        <v>3</v>
      </c>
      <c r="B345" s="593"/>
      <c r="C345" s="584"/>
      <c r="D345" s="581"/>
      <c r="E345" s="582"/>
      <c r="F345" s="582"/>
      <c r="G345" s="582"/>
      <c r="H345" s="582"/>
      <c r="I345" s="582"/>
      <c r="J345" s="582"/>
      <c r="K345" s="582"/>
      <c r="L345" s="582"/>
      <c r="M345" s="582"/>
      <c r="N345" s="582"/>
      <c r="O345" s="582"/>
      <c r="P345" s="584"/>
      <c r="Q345" s="581"/>
      <c r="R345" s="582"/>
      <c r="S345" s="582"/>
      <c r="T345" s="582"/>
      <c r="U345" s="583"/>
      <c r="V345" s="4"/>
      <c r="W345" s="4"/>
      <c r="X345" s="4"/>
      <c r="Y345" s="4"/>
      <c r="Z345" s="4"/>
    </row>
    <row r="346" spans="1:26" ht="15" hidden="1" customHeight="1" outlineLevel="2" x14ac:dyDescent="0.25">
      <c r="A346" s="13">
        <v>4</v>
      </c>
      <c r="B346" s="593"/>
      <c r="C346" s="584"/>
      <c r="D346" s="581"/>
      <c r="E346" s="582"/>
      <c r="F346" s="582"/>
      <c r="G346" s="582"/>
      <c r="H346" s="582"/>
      <c r="I346" s="582"/>
      <c r="J346" s="582"/>
      <c r="K346" s="582"/>
      <c r="L346" s="582"/>
      <c r="M346" s="582"/>
      <c r="N346" s="582"/>
      <c r="O346" s="582"/>
      <c r="P346" s="584"/>
      <c r="Q346" s="581"/>
      <c r="R346" s="582"/>
      <c r="S346" s="582"/>
      <c r="T346" s="582"/>
      <c r="U346" s="583"/>
      <c r="V346" s="4"/>
      <c r="W346" s="4"/>
      <c r="X346" s="4"/>
      <c r="Y346" s="4"/>
      <c r="Z346" s="4"/>
    </row>
    <row r="347" spans="1:26" ht="15" hidden="1" customHeight="1" outlineLevel="2" x14ac:dyDescent="0.25">
      <c r="A347" s="13">
        <v>5</v>
      </c>
      <c r="B347" s="593"/>
      <c r="C347" s="584"/>
      <c r="D347" s="581"/>
      <c r="E347" s="582"/>
      <c r="F347" s="582"/>
      <c r="G347" s="582"/>
      <c r="H347" s="582"/>
      <c r="I347" s="582"/>
      <c r="J347" s="582"/>
      <c r="K347" s="582"/>
      <c r="L347" s="582"/>
      <c r="M347" s="582"/>
      <c r="N347" s="582"/>
      <c r="O347" s="582"/>
      <c r="P347" s="584"/>
      <c r="Q347" s="581"/>
      <c r="R347" s="582"/>
      <c r="S347" s="582"/>
      <c r="T347" s="582"/>
      <c r="U347" s="583"/>
      <c r="V347" s="4"/>
      <c r="W347" s="4"/>
      <c r="X347" s="4"/>
      <c r="Y347" s="4"/>
      <c r="Z347" s="4"/>
    </row>
    <row r="348" spans="1:26" ht="15" hidden="1" customHeight="1" outlineLevel="2" x14ac:dyDescent="0.25">
      <c r="A348" s="13">
        <v>6</v>
      </c>
      <c r="B348" s="593"/>
      <c r="C348" s="584"/>
      <c r="D348" s="581"/>
      <c r="E348" s="582"/>
      <c r="F348" s="582"/>
      <c r="G348" s="582"/>
      <c r="H348" s="582"/>
      <c r="I348" s="582"/>
      <c r="J348" s="582"/>
      <c r="K348" s="582"/>
      <c r="L348" s="582"/>
      <c r="M348" s="582"/>
      <c r="N348" s="582"/>
      <c r="O348" s="582"/>
      <c r="P348" s="584"/>
      <c r="Q348" s="581"/>
      <c r="R348" s="582"/>
      <c r="S348" s="582"/>
      <c r="T348" s="582"/>
      <c r="U348" s="583"/>
      <c r="V348" s="4"/>
      <c r="W348" s="4"/>
      <c r="X348" s="4"/>
      <c r="Y348" s="4"/>
      <c r="Z348" s="4"/>
    </row>
    <row r="349" spans="1:26" ht="15" hidden="1" customHeight="1" outlineLevel="2" x14ac:dyDescent="0.25">
      <c r="A349" s="13">
        <v>7</v>
      </c>
      <c r="B349" s="593"/>
      <c r="C349" s="584"/>
      <c r="D349" s="581"/>
      <c r="E349" s="582"/>
      <c r="F349" s="582"/>
      <c r="G349" s="582"/>
      <c r="H349" s="582"/>
      <c r="I349" s="582"/>
      <c r="J349" s="582"/>
      <c r="K349" s="582"/>
      <c r="L349" s="582"/>
      <c r="M349" s="582"/>
      <c r="N349" s="582"/>
      <c r="O349" s="582"/>
      <c r="P349" s="584"/>
      <c r="Q349" s="581"/>
      <c r="R349" s="582"/>
      <c r="S349" s="582"/>
      <c r="T349" s="582"/>
      <c r="U349" s="583"/>
      <c r="V349" s="4"/>
      <c r="W349" s="4"/>
      <c r="X349" s="4"/>
      <c r="Y349" s="4"/>
      <c r="Z349" s="4"/>
    </row>
    <row r="350" spans="1:26" ht="15" hidden="1" customHeight="1" outlineLevel="2" x14ac:dyDescent="0.25">
      <c r="A350" s="13">
        <v>8</v>
      </c>
      <c r="B350" s="593"/>
      <c r="C350" s="584"/>
      <c r="D350" s="581"/>
      <c r="E350" s="582"/>
      <c r="F350" s="582"/>
      <c r="G350" s="582"/>
      <c r="H350" s="582"/>
      <c r="I350" s="582"/>
      <c r="J350" s="582"/>
      <c r="K350" s="582"/>
      <c r="L350" s="582"/>
      <c r="M350" s="582"/>
      <c r="N350" s="582"/>
      <c r="O350" s="582"/>
      <c r="P350" s="584"/>
      <c r="Q350" s="581"/>
      <c r="R350" s="582"/>
      <c r="S350" s="582"/>
      <c r="T350" s="582"/>
      <c r="U350" s="583"/>
      <c r="V350" s="4"/>
      <c r="W350" s="4"/>
      <c r="X350" s="4"/>
      <c r="Y350" s="4"/>
      <c r="Z350" s="4"/>
    </row>
    <row r="351" spans="1:26" ht="15" hidden="1" customHeight="1" outlineLevel="2" x14ac:dyDescent="0.25">
      <c r="A351" s="13">
        <v>9</v>
      </c>
      <c r="B351" s="593"/>
      <c r="C351" s="584"/>
      <c r="D351" s="581"/>
      <c r="E351" s="582"/>
      <c r="F351" s="582"/>
      <c r="G351" s="582"/>
      <c r="H351" s="582"/>
      <c r="I351" s="582"/>
      <c r="J351" s="582"/>
      <c r="K351" s="582"/>
      <c r="L351" s="582"/>
      <c r="M351" s="582"/>
      <c r="N351" s="582"/>
      <c r="O351" s="582"/>
      <c r="P351" s="584"/>
      <c r="Q351" s="581"/>
      <c r="R351" s="582"/>
      <c r="S351" s="582"/>
      <c r="T351" s="582"/>
      <c r="U351" s="583"/>
      <c r="V351" s="4"/>
      <c r="W351" s="4"/>
      <c r="X351" s="4"/>
      <c r="Y351" s="4"/>
      <c r="Z351" s="4"/>
    </row>
    <row r="352" spans="1:26" ht="15" hidden="1" customHeight="1" outlineLevel="2" x14ac:dyDescent="0.25">
      <c r="A352" s="13">
        <v>10</v>
      </c>
      <c r="B352" s="593"/>
      <c r="C352" s="584"/>
      <c r="D352" s="581"/>
      <c r="E352" s="582"/>
      <c r="F352" s="582"/>
      <c r="G352" s="582"/>
      <c r="H352" s="582"/>
      <c r="I352" s="582"/>
      <c r="J352" s="582"/>
      <c r="K352" s="582"/>
      <c r="L352" s="582"/>
      <c r="M352" s="582"/>
      <c r="N352" s="582"/>
      <c r="O352" s="582"/>
      <c r="P352" s="584"/>
      <c r="Q352" s="581"/>
      <c r="R352" s="582"/>
      <c r="S352" s="582"/>
      <c r="T352" s="582"/>
      <c r="U352" s="583"/>
      <c r="V352" s="4"/>
      <c r="W352" s="4"/>
      <c r="X352" s="4"/>
      <c r="Y352" s="4"/>
      <c r="Z352" s="4"/>
    </row>
    <row r="353" spans="1:26" ht="15" hidden="1" customHeight="1" outlineLevel="2" x14ac:dyDescent="0.25">
      <c r="A353" s="13">
        <v>11</v>
      </c>
      <c r="B353" s="593"/>
      <c r="C353" s="584"/>
      <c r="D353" s="581"/>
      <c r="E353" s="582"/>
      <c r="F353" s="582"/>
      <c r="G353" s="582"/>
      <c r="H353" s="582"/>
      <c r="I353" s="582"/>
      <c r="J353" s="582"/>
      <c r="K353" s="582"/>
      <c r="L353" s="582"/>
      <c r="M353" s="582"/>
      <c r="N353" s="582"/>
      <c r="O353" s="582"/>
      <c r="P353" s="584"/>
      <c r="Q353" s="581"/>
      <c r="R353" s="582"/>
      <c r="S353" s="582"/>
      <c r="T353" s="582"/>
      <c r="U353" s="583"/>
      <c r="V353" s="4"/>
      <c r="W353" s="4"/>
      <c r="X353" s="4"/>
      <c r="Y353" s="4"/>
      <c r="Z353" s="4"/>
    </row>
    <row r="354" spans="1:26" ht="15" hidden="1" customHeight="1" outlineLevel="2" x14ac:dyDescent="0.25">
      <c r="A354" s="13">
        <v>12</v>
      </c>
      <c r="B354" s="593"/>
      <c r="C354" s="584"/>
      <c r="D354" s="581"/>
      <c r="E354" s="582"/>
      <c r="F354" s="582"/>
      <c r="G354" s="582"/>
      <c r="H354" s="582"/>
      <c r="I354" s="582"/>
      <c r="J354" s="582"/>
      <c r="K354" s="582"/>
      <c r="L354" s="582"/>
      <c r="M354" s="582"/>
      <c r="N354" s="582"/>
      <c r="O354" s="582"/>
      <c r="P354" s="584"/>
      <c r="Q354" s="581"/>
      <c r="R354" s="582"/>
      <c r="S354" s="582"/>
      <c r="T354" s="582"/>
      <c r="U354" s="583"/>
      <c r="V354" s="4"/>
      <c r="W354" s="4"/>
      <c r="X354" s="4"/>
      <c r="Y354" s="4"/>
      <c r="Z354" s="4"/>
    </row>
    <row r="355" spans="1:26" ht="15" hidden="1" customHeight="1" outlineLevel="2" x14ac:dyDescent="0.25">
      <c r="A355" s="13">
        <v>13</v>
      </c>
      <c r="B355" s="593"/>
      <c r="C355" s="584"/>
      <c r="D355" s="581"/>
      <c r="E355" s="582"/>
      <c r="F355" s="582"/>
      <c r="G355" s="582"/>
      <c r="H355" s="582"/>
      <c r="I355" s="582"/>
      <c r="J355" s="582"/>
      <c r="K355" s="582"/>
      <c r="L355" s="582"/>
      <c r="M355" s="582"/>
      <c r="N355" s="582"/>
      <c r="O355" s="582"/>
      <c r="P355" s="584"/>
      <c r="Q355" s="581"/>
      <c r="R355" s="582"/>
      <c r="S355" s="582"/>
      <c r="T355" s="582"/>
      <c r="U355" s="583"/>
      <c r="V355" s="4"/>
      <c r="W355" s="4"/>
      <c r="X355" s="4"/>
      <c r="Y355" s="4"/>
      <c r="Z355" s="4"/>
    </row>
    <row r="356" spans="1:26" ht="15" hidden="1" customHeight="1" outlineLevel="2" x14ac:dyDescent="0.25">
      <c r="A356" s="13">
        <v>14</v>
      </c>
      <c r="B356" s="593"/>
      <c r="C356" s="584"/>
      <c r="D356" s="581"/>
      <c r="E356" s="582"/>
      <c r="F356" s="582"/>
      <c r="G356" s="582"/>
      <c r="H356" s="582"/>
      <c r="I356" s="582"/>
      <c r="J356" s="582"/>
      <c r="K356" s="582"/>
      <c r="L356" s="582"/>
      <c r="M356" s="582"/>
      <c r="N356" s="582"/>
      <c r="O356" s="582"/>
      <c r="P356" s="584"/>
      <c r="Q356" s="581"/>
      <c r="R356" s="582"/>
      <c r="S356" s="582"/>
      <c r="T356" s="582"/>
      <c r="U356" s="583"/>
      <c r="V356" s="4"/>
      <c r="W356" s="4"/>
      <c r="X356" s="4"/>
      <c r="Y356" s="4"/>
      <c r="Z356" s="4"/>
    </row>
    <row r="357" spans="1:26" ht="15" hidden="1" customHeight="1" outlineLevel="2" x14ac:dyDescent="0.25">
      <c r="A357" s="13">
        <v>15</v>
      </c>
      <c r="B357" s="593"/>
      <c r="C357" s="584"/>
      <c r="D357" s="581"/>
      <c r="E357" s="582"/>
      <c r="F357" s="582"/>
      <c r="G357" s="582"/>
      <c r="H357" s="582"/>
      <c r="I357" s="582"/>
      <c r="J357" s="582"/>
      <c r="K357" s="582"/>
      <c r="L357" s="582"/>
      <c r="M357" s="582"/>
      <c r="N357" s="582"/>
      <c r="O357" s="582"/>
      <c r="P357" s="584"/>
      <c r="Q357" s="581"/>
      <c r="R357" s="582"/>
      <c r="S357" s="582"/>
      <c r="T357" s="582"/>
      <c r="U357" s="583"/>
      <c r="V357" s="4"/>
      <c r="W357" s="4"/>
      <c r="X357" s="4"/>
      <c r="Y357" s="4"/>
      <c r="Z357" s="4"/>
    </row>
    <row r="358" spans="1:26" ht="15" hidden="1" customHeight="1" outlineLevel="2" x14ac:dyDescent="0.25">
      <c r="A358" s="13">
        <v>16</v>
      </c>
      <c r="B358" s="593"/>
      <c r="C358" s="584"/>
      <c r="D358" s="581"/>
      <c r="E358" s="582"/>
      <c r="F358" s="582"/>
      <c r="G358" s="582"/>
      <c r="H358" s="582"/>
      <c r="I358" s="582"/>
      <c r="J358" s="582"/>
      <c r="K358" s="582"/>
      <c r="L358" s="582"/>
      <c r="M358" s="582"/>
      <c r="N358" s="582"/>
      <c r="O358" s="582"/>
      <c r="P358" s="584"/>
      <c r="Q358" s="581"/>
      <c r="R358" s="582"/>
      <c r="S358" s="582"/>
      <c r="T358" s="582"/>
      <c r="U358" s="583"/>
      <c r="V358" s="4"/>
      <c r="W358" s="4"/>
      <c r="X358" s="4"/>
      <c r="Y358" s="4"/>
      <c r="Z358" s="4"/>
    </row>
    <row r="359" spans="1:26" ht="15" hidden="1" customHeight="1" outlineLevel="2" x14ac:dyDescent="0.25">
      <c r="A359" s="13">
        <v>17</v>
      </c>
      <c r="B359" s="593"/>
      <c r="C359" s="584"/>
      <c r="D359" s="581"/>
      <c r="E359" s="582"/>
      <c r="F359" s="582"/>
      <c r="G359" s="582"/>
      <c r="H359" s="582"/>
      <c r="I359" s="582"/>
      <c r="J359" s="582"/>
      <c r="K359" s="582"/>
      <c r="L359" s="582"/>
      <c r="M359" s="582"/>
      <c r="N359" s="582"/>
      <c r="O359" s="582"/>
      <c r="P359" s="584"/>
      <c r="Q359" s="581"/>
      <c r="R359" s="582"/>
      <c r="S359" s="582"/>
      <c r="T359" s="582"/>
      <c r="U359" s="583"/>
      <c r="V359" s="4"/>
      <c r="W359" s="4"/>
      <c r="X359" s="4"/>
      <c r="Y359" s="4"/>
      <c r="Z359" s="4"/>
    </row>
    <row r="360" spans="1:26" ht="15" hidden="1" customHeight="1" outlineLevel="2" x14ac:dyDescent="0.25">
      <c r="A360" s="13">
        <v>18</v>
      </c>
      <c r="B360" s="593"/>
      <c r="C360" s="584"/>
      <c r="D360" s="581"/>
      <c r="E360" s="582"/>
      <c r="F360" s="582"/>
      <c r="G360" s="582"/>
      <c r="H360" s="582"/>
      <c r="I360" s="582"/>
      <c r="J360" s="582"/>
      <c r="K360" s="582"/>
      <c r="L360" s="582"/>
      <c r="M360" s="582"/>
      <c r="N360" s="582"/>
      <c r="O360" s="582"/>
      <c r="P360" s="584"/>
      <c r="Q360" s="581"/>
      <c r="R360" s="582"/>
      <c r="S360" s="582"/>
      <c r="T360" s="582"/>
      <c r="U360" s="583"/>
      <c r="V360" s="4"/>
      <c r="W360" s="4"/>
      <c r="X360" s="4"/>
      <c r="Y360" s="4"/>
      <c r="Z360" s="4"/>
    </row>
    <row r="361" spans="1:26" ht="15" hidden="1" customHeight="1" outlineLevel="2" x14ac:dyDescent="0.25">
      <c r="A361" s="13">
        <v>19</v>
      </c>
      <c r="B361" s="593"/>
      <c r="C361" s="584"/>
      <c r="D361" s="581"/>
      <c r="E361" s="582"/>
      <c r="F361" s="582"/>
      <c r="G361" s="582"/>
      <c r="H361" s="582"/>
      <c r="I361" s="582"/>
      <c r="J361" s="582"/>
      <c r="K361" s="582"/>
      <c r="L361" s="582"/>
      <c r="M361" s="582"/>
      <c r="N361" s="582"/>
      <c r="O361" s="582"/>
      <c r="P361" s="584"/>
      <c r="Q361" s="581"/>
      <c r="R361" s="582"/>
      <c r="S361" s="582"/>
      <c r="T361" s="582"/>
      <c r="U361" s="583"/>
      <c r="V361" s="4"/>
      <c r="W361" s="4"/>
      <c r="X361" s="4"/>
      <c r="Y361" s="4"/>
      <c r="Z361" s="4"/>
    </row>
    <row r="362" spans="1:26" ht="15" hidden="1" customHeight="1" outlineLevel="2" x14ac:dyDescent="0.25">
      <c r="A362" s="13">
        <v>20</v>
      </c>
      <c r="B362" s="593"/>
      <c r="C362" s="584"/>
      <c r="D362" s="581"/>
      <c r="E362" s="582"/>
      <c r="F362" s="582"/>
      <c r="G362" s="582"/>
      <c r="H362" s="582"/>
      <c r="I362" s="582"/>
      <c r="J362" s="582"/>
      <c r="K362" s="582"/>
      <c r="L362" s="582"/>
      <c r="M362" s="582"/>
      <c r="N362" s="582"/>
      <c r="O362" s="582"/>
      <c r="P362" s="584"/>
      <c r="Q362" s="581"/>
      <c r="R362" s="582"/>
      <c r="S362" s="582"/>
      <c r="T362" s="582"/>
      <c r="U362" s="583"/>
      <c r="V362" s="4"/>
      <c r="W362" s="4"/>
      <c r="X362" s="4"/>
      <c r="Y362" s="4"/>
      <c r="Z362" s="4"/>
    </row>
    <row r="363" spans="1:26" ht="15" hidden="1" customHeight="1" outlineLevel="2" x14ac:dyDescent="0.25">
      <c r="A363" s="13">
        <v>21</v>
      </c>
      <c r="B363" s="593"/>
      <c r="C363" s="584"/>
      <c r="D363" s="581"/>
      <c r="E363" s="582"/>
      <c r="F363" s="582"/>
      <c r="G363" s="582"/>
      <c r="H363" s="582"/>
      <c r="I363" s="582"/>
      <c r="J363" s="582"/>
      <c r="K363" s="582"/>
      <c r="L363" s="582"/>
      <c r="M363" s="582"/>
      <c r="N363" s="582"/>
      <c r="O363" s="582"/>
      <c r="P363" s="584"/>
      <c r="Q363" s="581"/>
      <c r="R363" s="582"/>
      <c r="S363" s="582"/>
      <c r="T363" s="582"/>
      <c r="U363" s="583"/>
      <c r="V363" s="4"/>
      <c r="W363" s="4"/>
      <c r="X363" s="4"/>
      <c r="Y363" s="4"/>
      <c r="Z363" s="4"/>
    </row>
    <row r="364" spans="1:26" ht="15" hidden="1" customHeight="1" outlineLevel="2" x14ac:dyDescent="0.25">
      <c r="A364" s="13">
        <v>22</v>
      </c>
      <c r="B364" s="593"/>
      <c r="C364" s="584"/>
      <c r="D364" s="581"/>
      <c r="E364" s="582"/>
      <c r="F364" s="582"/>
      <c r="G364" s="582"/>
      <c r="H364" s="582"/>
      <c r="I364" s="582"/>
      <c r="J364" s="582"/>
      <c r="K364" s="582"/>
      <c r="L364" s="582"/>
      <c r="M364" s="582"/>
      <c r="N364" s="582"/>
      <c r="O364" s="582"/>
      <c r="P364" s="584"/>
      <c r="Q364" s="581"/>
      <c r="R364" s="582"/>
      <c r="S364" s="582"/>
      <c r="T364" s="582"/>
      <c r="U364" s="583"/>
      <c r="V364" s="4"/>
      <c r="W364" s="4"/>
      <c r="X364" s="4"/>
      <c r="Y364" s="4"/>
      <c r="Z364" s="4"/>
    </row>
    <row r="365" spans="1:26" ht="15" hidden="1" customHeight="1" outlineLevel="2" x14ac:dyDescent="0.25">
      <c r="A365" s="13">
        <v>23</v>
      </c>
      <c r="B365" s="593"/>
      <c r="C365" s="584"/>
      <c r="D365" s="581"/>
      <c r="E365" s="582"/>
      <c r="F365" s="582"/>
      <c r="G365" s="582"/>
      <c r="H365" s="582"/>
      <c r="I365" s="582"/>
      <c r="J365" s="582"/>
      <c r="K365" s="582"/>
      <c r="L365" s="582"/>
      <c r="M365" s="582"/>
      <c r="N365" s="582"/>
      <c r="O365" s="582"/>
      <c r="P365" s="584"/>
      <c r="Q365" s="581"/>
      <c r="R365" s="582"/>
      <c r="S365" s="582"/>
      <c r="T365" s="582"/>
      <c r="U365" s="583"/>
      <c r="V365" s="4"/>
      <c r="W365" s="4"/>
      <c r="X365" s="4"/>
      <c r="Y365" s="4"/>
      <c r="Z365" s="4"/>
    </row>
    <row r="366" spans="1:26" ht="15" hidden="1" customHeight="1" outlineLevel="2" x14ac:dyDescent="0.25">
      <c r="A366" s="13">
        <v>24</v>
      </c>
      <c r="B366" s="593"/>
      <c r="C366" s="584"/>
      <c r="D366" s="581"/>
      <c r="E366" s="582"/>
      <c r="F366" s="582"/>
      <c r="G366" s="582"/>
      <c r="H366" s="582"/>
      <c r="I366" s="582"/>
      <c r="J366" s="582"/>
      <c r="K366" s="582"/>
      <c r="L366" s="582"/>
      <c r="M366" s="582"/>
      <c r="N366" s="582"/>
      <c r="O366" s="582"/>
      <c r="P366" s="584"/>
      <c r="Q366" s="581"/>
      <c r="R366" s="582"/>
      <c r="S366" s="582"/>
      <c r="T366" s="582"/>
      <c r="U366" s="583"/>
      <c r="V366" s="4"/>
      <c r="W366" s="4"/>
      <c r="X366" s="4"/>
      <c r="Y366" s="4"/>
      <c r="Z366" s="4"/>
    </row>
    <row r="367" spans="1:26" ht="15" hidden="1" customHeight="1" outlineLevel="2" x14ac:dyDescent="0.25">
      <c r="A367" s="13">
        <v>25</v>
      </c>
      <c r="B367" s="593"/>
      <c r="C367" s="584"/>
      <c r="D367" s="581"/>
      <c r="E367" s="582"/>
      <c r="F367" s="582"/>
      <c r="G367" s="582"/>
      <c r="H367" s="582"/>
      <c r="I367" s="582"/>
      <c r="J367" s="582"/>
      <c r="K367" s="582"/>
      <c r="L367" s="582"/>
      <c r="M367" s="582"/>
      <c r="N367" s="582"/>
      <c r="O367" s="582"/>
      <c r="P367" s="584"/>
      <c r="Q367" s="581"/>
      <c r="R367" s="582"/>
      <c r="S367" s="582"/>
      <c r="T367" s="582"/>
      <c r="U367" s="583"/>
      <c r="V367" s="4"/>
      <c r="W367" s="4"/>
      <c r="X367" s="4"/>
      <c r="Y367" s="4"/>
      <c r="Z367" s="4"/>
    </row>
    <row r="368" spans="1:26" ht="15" hidden="1" customHeight="1" outlineLevel="2" x14ac:dyDescent="0.25">
      <c r="A368" s="13">
        <v>26</v>
      </c>
      <c r="B368" s="593"/>
      <c r="C368" s="584"/>
      <c r="D368" s="581"/>
      <c r="E368" s="582"/>
      <c r="F368" s="582"/>
      <c r="G368" s="582"/>
      <c r="H368" s="582"/>
      <c r="I368" s="582"/>
      <c r="J368" s="582"/>
      <c r="K368" s="582"/>
      <c r="L368" s="582"/>
      <c r="M368" s="582"/>
      <c r="N368" s="582"/>
      <c r="O368" s="582"/>
      <c r="P368" s="584"/>
      <c r="Q368" s="581"/>
      <c r="R368" s="582"/>
      <c r="S368" s="582"/>
      <c r="T368" s="582"/>
      <c r="U368" s="583"/>
      <c r="V368" s="4"/>
      <c r="W368" s="4"/>
      <c r="X368" s="4"/>
      <c r="Y368" s="4"/>
      <c r="Z368" s="4"/>
    </row>
    <row r="369" spans="1:26" ht="15" hidden="1" customHeight="1" outlineLevel="2" x14ac:dyDescent="0.25">
      <c r="A369" s="13">
        <v>27</v>
      </c>
      <c r="B369" s="593"/>
      <c r="C369" s="584"/>
      <c r="D369" s="581"/>
      <c r="E369" s="582"/>
      <c r="F369" s="582"/>
      <c r="G369" s="582"/>
      <c r="H369" s="582"/>
      <c r="I369" s="582"/>
      <c r="J369" s="582"/>
      <c r="K369" s="582"/>
      <c r="L369" s="582"/>
      <c r="M369" s="582"/>
      <c r="N369" s="582"/>
      <c r="O369" s="582"/>
      <c r="P369" s="584"/>
      <c r="Q369" s="581"/>
      <c r="R369" s="582"/>
      <c r="S369" s="582"/>
      <c r="T369" s="582"/>
      <c r="U369" s="583"/>
      <c r="V369" s="4"/>
      <c r="W369" s="4"/>
      <c r="X369" s="4"/>
      <c r="Y369" s="4"/>
      <c r="Z369" s="4"/>
    </row>
    <row r="370" spans="1:26" ht="15" hidden="1" customHeight="1" outlineLevel="2" x14ac:dyDescent="0.25">
      <c r="A370" s="13">
        <v>28</v>
      </c>
      <c r="B370" s="593"/>
      <c r="C370" s="584"/>
      <c r="D370" s="581"/>
      <c r="E370" s="582"/>
      <c r="F370" s="582"/>
      <c r="G370" s="582"/>
      <c r="H370" s="582"/>
      <c r="I370" s="582"/>
      <c r="J370" s="582"/>
      <c r="K370" s="582"/>
      <c r="L370" s="582"/>
      <c r="M370" s="582"/>
      <c r="N370" s="582"/>
      <c r="O370" s="582"/>
      <c r="P370" s="584"/>
      <c r="Q370" s="581"/>
      <c r="R370" s="582"/>
      <c r="S370" s="582"/>
      <c r="T370" s="582"/>
      <c r="U370" s="583"/>
      <c r="V370" s="4"/>
      <c r="W370" s="4"/>
      <c r="X370" s="4"/>
      <c r="Y370" s="4"/>
      <c r="Z370" s="4"/>
    </row>
    <row r="371" spans="1:26" ht="15" hidden="1" customHeight="1" outlineLevel="2" x14ac:dyDescent="0.25">
      <c r="A371" s="13">
        <v>29</v>
      </c>
      <c r="B371" s="593"/>
      <c r="C371" s="584"/>
      <c r="D371" s="581"/>
      <c r="E371" s="582"/>
      <c r="F371" s="582"/>
      <c r="G371" s="582"/>
      <c r="H371" s="582"/>
      <c r="I371" s="582"/>
      <c r="J371" s="582"/>
      <c r="K371" s="582"/>
      <c r="L371" s="582"/>
      <c r="M371" s="582"/>
      <c r="N371" s="582"/>
      <c r="O371" s="582"/>
      <c r="P371" s="584"/>
      <c r="Q371" s="581"/>
      <c r="R371" s="582"/>
      <c r="S371" s="582"/>
      <c r="T371" s="582"/>
      <c r="U371" s="583"/>
      <c r="V371" s="4"/>
      <c r="W371" s="4"/>
      <c r="X371" s="4"/>
      <c r="Y371" s="4"/>
      <c r="Z371" s="4"/>
    </row>
    <row r="372" spans="1:26" ht="15" hidden="1" customHeight="1" outlineLevel="2" x14ac:dyDescent="0.25">
      <c r="A372" s="13">
        <v>30</v>
      </c>
      <c r="B372" s="593"/>
      <c r="C372" s="584"/>
      <c r="D372" s="581"/>
      <c r="E372" s="582"/>
      <c r="F372" s="582"/>
      <c r="G372" s="582"/>
      <c r="H372" s="582"/>
      <c r="I372" s="582"/>
      <c r="J372" s="582"/>
      <c r="K372" s="582"/>
      <c r="L372" s="582"/>
      <c r="M372" s="582"/>
      <c r="N372" s="582"/>
      <c r="O372" s="582"/>
      <c r="P372" s="584"/>
      <c r="Q372" s="581"/>
      <c r="R372" s="582"/>
      <c r="S372" s="582"/>
      <c r="T372" s="582"/>
      <c r="U372" s="583"/>
      <c r="V372" s="4"/>
      <c r="W372" s="4"/>
      <c r="X372" s="4"/>
      <c r="Y372" s="4"/>
      <c r="Z372" s="4"/>
    </row>
    <row r="373" spans="1:26" ht="15" hidden="1" customHeight="1" outlineLevel="2" x14ac:dyDescent="0.25">
      <c r="A373" s="13">
        <v>31</v>
      </c>
      <c r="B373" s="593"/>
      <c r="C373" s="584"/>
      <c r="D373" s="581"/>
      <c r="E373" s="582"/>
      <c r="F373" s="582"/>
      <c r="G373" s="582"/>
      <c r="H373" s="582"/>
      <c r="I373" s="582"/>
      <c r="J373" s="582"/>
      <c r="K373" s="582"/>
      <c r="L373" s="582"/>
      <c r="M373" s="582"/>
      <c r="N373" s="582"/>
      <c r="O373" s="582"/>
      <c r="P373" s="584"/>
      <c r="Q373" s="581"/>
      <c r="R373" s="582"/>
      <c r="S373" s="582"/>
      <c r="T373" s="582"/>
      <c r="U373" s="583"/>
      <c r="V373" s="4"/>
      <c r="W373" s="4"/>
      <c r="X373" s="4"/>
      <c r="Y373" s="4"/>
      <c r="Z373" s="4"/>
    </row>
    <row r="374" spans="1:26" ht="15" hidden="1" customHeight="1" outlineLevel="2" x14ac:dyDescent="0.25">
      <c r="A374" s="13">
        <v>32</v>
      </c>
      <c r="B374" s="593"/>
      <c r="C374" s="584"/>
      <c r="D374" s="581"/>
      <c r="E374" s="582"/>
      <c r="F374" s="582"/>
      <c r="G374" s="582"/>
      <c r="H374" s="582"/>
      <c r="I374" s="582"/>
      <c r="J374" s="582"/>
      <c r="K374" s="582"/>
      <c r="L374" s="582"/>
      <c r="M374" s="582"/>
      <c r="N374" s="582"/>
      <c r="O374" s="582"/>
      <c r="P374" s="584"/>
      <c r="Q374" s="581"/>
      <c r="R374" s="582"/>
      <c r="S374" s="582"/>
      <c r="T374" s="582"/>
      <c r="U374" s="583"/>
      <c r="V374" s="4"/>
      <c r="W374" s="4"/>
      <c r="X374" s="4"/>
      <c r="Y374" s="4"/>
      <c r="Z374" s="4"/>
    </row>
    <row r="375" spans="1:26" ht="15" hidden="1" customHeight="1" outlineLevel="2" x14ac:dyDescent="0.25">
      <c r="A375" s="13">
        <v>33</v>
      </c>
      <c r="B375" s="593"/>
      <c r="C375" s="584"/>
      <c r="D375" s="581"/>
      <c r="E375" s="582"/>
      <c r="F375" s="582"/>
      <c r="G375" s="582"/>
      <c r="H375" s="582"/>
      <c r="I375" s="582"/>
      <c r="J375" s="582"/>
      <c r="K375" s="582"/>
      <c r="L375" s="582"/>
      <c r="M375" s="582"/>
      <c r="N375" s="582"/>
      <c r="O375" s="582"/>
      <c r="P375" s="584"/>
      <c r="Q375" s="581"/>
      <c r="R375" s="582"/>
      <c r="S375" s="582"/>
      <c r="T375" s="582"/>
      <c r="U375" s="583"/>
      <c r="V375" s="4"/>
      <c r="W375" s="4"/>
      <c r="X375" s="4"/>
      <c r="Y375" s="4"/>
      <c r="Z375" s="4"/>
    </row>
    <row r="376" spans="1:26" ht="15" hidden="1" customHeight="1" outlineLevel="2" x14ac:dyDescent="0.25">
      <c r="A376" s="13">
        <v>34</v>
      </c>
      <c r="B376" s="593"/>
      <c r="C376" s="584"/>
      <c r="D376" s="581"/>
      <c r="E376" s="582"/>
      <c r="F376" s="582"/>
      <c r="G376" s="582"/>
      <c r="H376" s="582"/>
      <c r="I376" s="582"/>
      <c r="J376" s="582"/>
      <c r="K376" s="582"/>
      <c r="L376" s="582"/>
      <c r="M376" s="582"/>
      <c r="N376" s="582"/>
      <c r="O376" s="582"/>
      <c r="P376" s="584"/>
      <c r="Q376" s="581"/>
      <c r="R376" s="582"/>
      <c r="S376" s="582"/>
      <c r="T376" s="582"/>
      <c r="U376" s="583"/>
      <c r="V376" s="4"/>
      <c r="W376" s="4"/>
      <c r="X376" s="4"/>
      <c r="Y376" s="4"/>
      <c r="Z376" s="4"/>
    </row>
    <row r="377" spans="1:26" ht="15" hidden="1" customHeight="1" outlineLevel="2" x14ac:dyDescent="0.25">
      <c r="A377" s="13">
        <v>35</v>
      </c>
      <c r="B377" s="593"/>
      <c r="C377" s="584"/>
      <c r="D377" s="581"/>
      <c r="E377" s="582"/>
      <c r="F377" s="582"/>
      <c r="G377" s="582"/>
      <c r="H377" s="582"/>
      <c r="I377" s="582"/>
      <c r="J377" s="582"/>
      <c r="K377" s="582"/>
      <c r="L377" s="582"/>
      <c r="M377" s="582"/>
      <c r="N377" s="582"/>
      <c r="O377" s="582"/>
      <c r="P377" s="584"/>
      <c r="Q377" s="581"/>
      <c r="R377" s="582"/>
      <c r="S377" s="582"/>
      <c r="T377" s="582"/>
      <c r="U377" s="583"/>
      <c r="V377" s="4"/>
      <c r="W377" s="4"/>
      <c r="X377" s="4"/>
      <c r="Y377" s="4"/>
      <c r="Z377" s="4"/>
    </row>
    <row r="378" spans="1:26" ht="15" hidden="1" customHeight="1" outlineLevel="2" x14ac:dyDescent="0.25">
      <c r="A378" s="13">
        <v>36</v>
      </c>
      <c r="B378" s="593"/>
      <c r="C378" s="584"/>
      <c r="D378" s="581"/>
      <c r="E378" s="582"/>
      <c r="F378" s="582"/>
      <c r="G378" s="582"/>
      <c r="H378" s="582"/>
      <c r="I378" s="582"/>
      <c r="J378" s="582"/>
      <c r="K378" s="582"/>
      <c r="L378" s="582"/>
      <c r="M378" s="582"/>
      <c r="N378" s="582"/>
      <c r="O378" s="582"/>
      <c r="P378" s="584"/>
      <c r="Q378" s="581"/>
      <c r="R378" s="582"/>
      <c r="S378" s="582"/>
      <c r="T378" s="582"/>
      <c r="U378" s="583"/>
      <c r="V378" s="4"/>
      <c r="W378" s="4"/>
      <c r="X378" s="4"/>
      <c r="Y378" s="4"/>
      <c r="Z378" s="4"/>
    </row>
    <row r="379" spans="1:26" ht="15" hidden="1" customHeight="1" outlineLevel="2" x14ac:dyDescent="0.25">
      <c r="A379" s="13">
        <v>37</v>
      </c>
      <c r="B379" s="593"/>
      <c r="C379" s="584"/>
      <c r="D379" s="581"/>
      <c r="E379" s="582"/>
      <c r="F379" s="582"/>
      <c r="G379" s="582"/>
      <c r="H379" s="582"/>
      <c r="I379" s="582"/>
      <c r="J379" s="582"/>
      <c r="K379" s="582"/>
      <c r="L379" s="582"/>
      <c r="M379" s="582"/>
      <c r="N379" s="582"/>
      <c r="O379" s="582"/>
      <c r="P379" s="584"/>
      <c r="Q379" s="581"/>
      <c r="R379" s="582"/>
      <c r="S379" s="582"/>
      <c r="T379" s="582"/>
      <c r="U379" s="583"/>
      <c r="V379" s="4"/>
      <c r="W379" s="4"/>
      <c r="X379" s="4"/>
      <c r="Y379" s="4"/>
      <c r="Z379" s="4"/>
    </row>
    <row r="380" spans="1:26" ht="15" hidden="1" customHeight="1" outlineLevel="2" x14ac:dyDescent="0.25">
      <c r="A380" s="13">
        <v>38</v>
      </c>
      <c r="B380" s="593"/>
      <c r="C380" s="584"/>
      <c r="D380" s="581"/>
      <c r="E380" s="582"/>
      <c r="F380" s="582"/>
      <c r="G380" s="582"/>
      <c r="H380" s="582"/>
      <c r="I380" s="582"/>
      <c r="J380" s="582"/>
      <c r="K380" s="582"/>
      <c r="L380" s="582"/>
      <c r="M380" s="582"/>
      <c r="N380" s="582"/>
      <c r="O380" s="582"/>
      <c r="P380" s="584"/>
      <c r="Q380" s="581"/>
      <c r="R380" s="582"/>
      <c r="S380" s="582"/>
      <c r="T380" s="582"/>
      <c r="U380" s="583"/>
      <c r="V380" s="4"/>
      <c r="W380" s="4"/>
      <c r="X380" s="4"/>
      <c r="Y380" s="4"/>
      <c r="Z380" s="4"/>
    </row>
    <row r="381" spans="1:26" ht="15" hidden="1" customHeight="1" outlineLevel="2" x14ac:dyDescent="0.25">
      <c r="A381" s="13">
        <v>39</v>
      </c>
      <c r="B381" s="593"/>
      <c r="C381" s="584"/>
      <c r="D381" s="581"/>
      <c r="E381" s="582"/>
      <c r="F381" s="582"/>
      <c r="G381" s="582"/>
      <c r="H381" s="582"/>
      <c r="I381" s="582"/>
      <c r="J381" s="582"/>
      <c r="K381" s="582"/>
      <c r="L381" s="582"/>
      <c r="M381" s="582"/>
      <c r="N381" s="582"/>
      <c r="O381" s="582"/>
      <c r="P381" s="584"/>
      <c r="Q381" s="581"/>
      <c r="R381" s="582"/>
      <c r="S381" s="582"/>
      <c r="T381" s="582"/>
      <c r="U381" s="583"/>
      <c r="V381" s="4"/>
      <c r="W381" s="4"/>
      <c r="X381" s="4"/>
      <c r="Y381" s="4"/>
      <c r="Z381" s="4"/>
    </row>
    <row r="382" spans="1:26" ht="15" hidden="1" customHeight="1" outlineLevel="2" x14ac:dyDescent="0.25">
      <c r="A382" s="13">
        <v>40</v>
      </c>
      <c r="B382" s="593"/>
      <c r="C382" s="584"/>
      <c r="D382" s="581"/>
      <c r="E382" s="582"/>
      <c r="F382" s="582"/>
      <c r="G382" s="582"/>
      <c r="H382" s="582"/>
      <c r="I382" s="582"/>
      <c r="J382" s="582"/>
      <c r="K382" s="582"/>
      <c r="L382" s="582"/>
      <c r="M382" s="582"/>
      <c r="N382" s="582"/>
      <c r="O382" s="582"/>
      <c r="P382" s="584"/>
      <c r="Q382" s="581"/>
      <c r="R382" s="582"/>
      <c r="S382" s="582"/>
      <c r="T382" s="582"/>
      <c r="U382" s="583"/>
      <c r="V382" s="4"/>
      <c r="W382" s="4"/>
      <c r="X382" s="4"/>
      <c r="Y382" s="4"/>
      <c r="Z382" s="4"/>
    </row>
    <row r="383" spans="1:26" ht="15" hidden="1" customHeight="1" outlineLevel="2" x14ac:dyDescent="0.25">
      <c r="A383" s="13">
        <v>41</v>
      </c>
      <c r="B383" s="593"/>
      <c r="C383" s="584"/>
      <c r="D383" s="581"/>
      <c r="E383" s="582"/>
      <c r="F383" s="582"/>
      <c r="G383" s="582"/>
      <c r="H383" s="582"/>
      <c r="I383" s="582"/>
      <c r="J383" s="582"/>
      <c r="K383" s="582"/>
      <c r="L383" s="582"/>
      <c r="M383" s="582"/>
      <c r="N383" s="582"/>
      <c r="O383" s="582"/>
      <c r="P383" s="584"/>
      <c r="Q383" s="581"/>
      <c r="R383" s="582"/>
      <c r="S383" s="582"/>
      <c r="T383" s="582"/>
      <c r="U383" s="583"/>
      <c r="V383" s="4"/>
      <c r="W383" s="4"/>
      <c r="X383" s="4"/>
      <c r="Y383" s="4"/>
      <c r="Z383" s="4"/>
    </row>
    <row r="384" spans="1:26" ht="15" hidden="1" customHeight="1" outlineLevel="2" x14ac:dyDescent="0.25">
      <c r="A384" s="13">
        <v>42</v>
      </c>
      <c r="B384" s="593"/>
      <c r="C384" s="584"/>
      <c r="D384" s="581"/>
      <c r="E384" s="582"/>
      <c r="F384" s="582"/>
      <c r="G384" s="582"/>
      <c r="H384" s="582"/>
      <c r="I384" s="582"/>
      <c r="J384" s="582"/>
      <c r="K384" s="582"/>
      <c r="L384" s="582"/>
      <c r="M384" s="582"/>
      <c r="N384" s="582"/>
      <c r="O384" s="582"/>
      <c r="P384" s="584"/>
      <c r="Q384" s="581"/>
      <c r="R384" s="582"/>
      <c r="S384" s="582"/>
      <c r="T384" s="582"/>
      <c r="U384" s="583"/>
      <c r="V384" s="4"/>
      <c r="W384" s="4"/>
      <c r="X384" s="4"/>
      <c r="Y384" s="4"/>
      <c r="Z384" s="4"/>
    </row>
    <row r="385" spans="1:26" ht="15" hidden="1" customHeight="1" outlineLevel="2" x14ac:dyDescent="0.25">
      <c r="A385" s="13">
        <v>43</v>
      </c>
      <c r="B385" s="593"/>
      <c r="C385" s="584"/>
      <c r="D385" s="581"/>
      <c r="E385" s="582"/>
      <c r="F385" s="582"/>
      <c r="G385" s="582"/>
      <c r="H385" s="582"/>
      <c r="I385" s="582"/>
      <c r="J385" s="582"/>
      <c r="K385" s="582"/>
      <c r="L385" s="582"/>
      <c r="M385" s="582"/>
      <c r="N385" s="582"/>
      <c r="O385" s="582"/>
      <c r="P385" s="584"/>
      <c r="Q385" s="581"/>
      <c r="R385" s="582"/>
      <c r="S385" s="582"/>
      <c r="T385" s="582"/>
      <c r="U385" s="583"/>
      <c r="V385" s="4"/>
      <c r="W385" s="4"/>
      <c r="X385" s="4"/>
      <c r="Y385" s="4"/>
      <c r="Z385" s="4"/>
    </row>
    <row r="386" spans="1:26" ht="12.75" customHeight="1" outlineLevel="1" collapsed="1" x14ac:dyDescent="0.25">
      <c r="A386" s="585"/>
      <c r="B386" s="586"/>
      <c r="C386" s="586"/>
      <c r="D386" s="586"/>
      <c r="E386" s="586"/>
      <c r="F386" s="586"/>
      <c r="G386" s="586"/>
      <c r="H386" s="586"/>
      <c r="I386" s="586"/>
      <c r="J386" s="586"/>
      <c r="K386" s="586"/>
      <c r="L386" s="586"/>
      <c r="M386" s="586"/>
      <c r="N386" s="586"/>
      <c r="O386" s="586"/>
      <c r="P386" s="586"/>
      <c r="Q386" s="586"/>
      <c r="R386" s="586"/>
      <c r="S386" s="586"/>
      <c r="T386" s="586"/>
      <c r="U386" s="587"/>
      <c r="V386" s="4"/>
      <c r="W386" s="4"/>
      <c r="X386" s="4"/>
      <c r="Y386" s="4"/>
      <c r="Z386" s="4"/>
    </row>
    <row r="387" spans="1:26" ht="15" hidden="1" customHeight="1" outlineLevel="2" thickBot="1" x14ac:dyDescent="0.3">
      <c r="A387" s="588" t="str">
        <f>+CONCATENATE("Registro de reuniones mes de octubre de ",  'Plan Auditorias CI'!$C$6)</f>
        <v>Registro de reuniones mes de octubre de 2024</v>
      </c>
      <c r="B387" s="589"/>
      <c r="C387" s="589"/>
      <c r="D387" s="589"/>
      <c r="E387" s="589"/>
      <c r="F387" s="589"/>
      <c r="G387" s="589"/>
      <c r="H387" s="589"/>
      <c r="I387" s="589"/>
      <c r="J387" s="589"/>
      <c r="K387" s="589"/>
      <c r="L387" s="589"/>
      <c r="M387" s="589"/>
      <c r="N387" s="589"/>
      <c r="O387" s="589"/>
      <c r="P387" s="589"/>
      <c r="Q387" s="589"/>
      <c r="R387" s="589"/>
      <c r="S387" s="589"/>
      <c r="T387" s="589"/>
      <c r="U387" s="590"/>
      <c r="V387" s="4"/>
      <c r="W387" s="4"/>
      <c r="X387" s="4"/>
      <c r="Y387" s="4"/>
      <c r="Z387" s="4"/>
    </row>
    <row r="388" spans="1:26" ht="15" hidden="1" customHeight="1" outlineLevel="2" x14ac:dyDescent="0.25">
      <c r="A388" s="14" t="s">
        <v>57</v>
      </c>
      <c r="B388" s="591" t="s">
        <v>66</v>
      </c>
      <c r="C388" s="584"/>
      <c r="D388" s="591" t="s">
        <v>67</v>
      </c>
      <c r="E388" s="582"/>
      <c r="F388" s="582"/>
      <c r="G388" s="582"/>
      <c r="H388" s="582"/>
      <c r="I388" s="582"/>
      <c r="J388" s="582"/>
      <c r="K388" s="582"/>
      <c r="L388" s="582"/>
      <c r="M388" s="582"/>
      <c r="N388" s="582"/>
      <c r="O388" s="582"/>
      <c r="P388" s="584"/>
      <c r="Q388" s="592" t="s">
        <v>68</v>
      </c>
      <c r="R388" s="582"/>
      <c r="S388" s="582"/>
      <c r="T388" s="582"/>
      <c r="U388" s="583"/>
      <c r="V388" s="4"/>
      <c r="W388" s="4"/>
      <c r="X388" s="4"/>
      <c r="Y388" s="4"/>
      <c r="Z388" s="4"/>
    </row>
    <row r="389" spans="1:26" ht="15" hidden="1" customHeight="1" outlineLevel="2" x14ac:dyDescent="0.25">
      <c r="A389" s="13">
        <v>1</v>
      </c>
      <c r="B389" s="593"/>
      <c r="C389" s="584"/>
      <c r="D389" s="581"/>
      <c r="E389" s="582"/>
      <c r="F389" s="582"/>
      <c r="G389" s="582"/>
      <c r="H389" s="582"/>
      <c r="I389" s="582"/>
      <c r="J389" s="582"/>
      <c r="K389" s="582"/>
      <c r="L389" s="582"/>
      <c r="M389" s="582"/>
      <c r="N389" s="582"/>
      <c r="O389" s="582"/>
      <c r="P389" s="584"/>
      <c r="Q389" s="581"/>
      <c r="R389" s="582"/>
      <c r="S389" s="582"/>
      <c r="T389" s="582"/>
      <c r="U389" s="583"/>
      <c r="V389" s="4"/>
      <c r="W389" s="4"/>
      <c r="X389" s="4"/>
      <c r="Y389" s="4"/>
      <c r="Z389" s="4"/>
    </row>
    <row r="390" spans="1:26" ht="15" hidden="1" customHeight="1" outlineLevel="2" x14ac:dyDescent="0.25">
      <c r="A390" s="13">
        <v>2</v>
      </c>
      <c r="B390" s="593"/>
      <c r="C390" s="584"/>
      <c r="D390" s="581"/>
      <c r="E390" s="582"/>
      <c r="F390" s="582"/>
      <c r="G390" s="582"/>
      <c r="H390" s="582"/>
      <c r="I390" s="582"/>
      <c r="J390" s="582"/>
      <c r="K390" s="582"/>
      <c r="L390" s="582"/>
      <c r="M390" s="582"/>
      <c r="N390" s="582"/>
      <c r="O390" s="582"/>
      <c r="P390" s="584"/>
      <c r="Q390" s="581"/>
      <c r="R390" s="582"/>
      <c r="S390" s="582"/>
      <c r="T390" s="582"/>
      <c r="U390" s="583"/>
      <c r="V390" s="4"/>
      <c r="W390" s="4"/>
      <c r="X390" s="4"/>
      <c r="Y390" s="4"/>
      <c r="Z390" s="4"/>
    </row>
    <row r="391" spans="1:26" ht="15" hidden="1" customHeight="1" outlineLevel="2" x14ac:dyDescent="0.25">
      <c r="A391" s="13">
        <v>3</v>
      </c>
      <c r="B391" s="593"/>
      <c r="C391" s="584"/>
      <c r="D391" s="581"/>
      <c r="E391" s="582"/>
      <c r="F391" s="582"/>
      <c r="G391" s="582"/>
      <c r="H391" s="582"/>
      <c r="I391" s="582"/>
      <c r="J391" s="582"/>
      <c r="K391" s="582"/>
      <c r="L391" s="582"/>
      <c r="M391" s="582"/>
      <c r="N391" s="582"/>
      <c r="O391" s="582"/>
      <c r="P391" s="584"/>
      <c r="Q391" s="581"/>
      <c r="R391" s="582"/>
      <c r="S391" s="582"/>
      <c r="T391" s="582"/>
      <c r="U391" s="583"/>
      <c r="V391" s="4"/>
      <c r="W391" s="4"/>
      <c r="X391" s="4"/>
      <c r="Y391" s="4"/>
      <c r="Z391" s="4"/>
    </row>
    <row r="392" spans="1:26" ht="15" hidden="1" customHeight="1" outlineLevel="2" x14ac:dyDescent="0.25">
      <c r="A392" s="13">
        <v>4</v>
      </c>
      <c r="B392" s="593"/>
      <c r="C392" s="584"/>
      <c r="D392" s="581"/>
      <c r="E392" s="582"/>
      <c r="F392" s="582"/>
      <c r="G392" s="582"/>
      <c r="H392" s="582"/>
      <c r="I392" s="582"/>
      <c r="J392" s="582"/>
      <c r="K392" s="582"/>
      <c r="L392" s="582"/>
      <c r="M392" s="582"/>
      <c r="N392" s="582"/>
      <c r="O392" s="582"/>
      <c r="P392" s="584"/>
      <c r="Q392" s="581"/>
      <c r="R392" s="582"/>
      <c r="S392" s="582"/>
      <c r="T392" s="582"/>
      <c r="U392" s="583"/>
      <c r="V392" s="4"/>
      <c r="W392" s="4"/>
      <c r="X392" s="4"/>
      <c r="Y392" s="4"/>
      <c r="Z392" s="4"/>
    </row>
    <row r="393" spans="1:26" ht="15" hidden="1" customHeight="1" outlineLevel="2" x14ac:dyDescent="0.25">
      <c r="A393" s="13">
        <v>5</v>
      </c>
      <c r="B393" s="593"/>
      <c r="C393" s="584"/>
      <c r="D393" s="581"/>
      <c r="E393" s="582"/>
      <c r="F393" s="582"/>
      <c r="G393" s="582"/>
      <c r="H393" s="582"/>
      <c r="I393" s="582"/>
      <c r="J393" s="582"/>
      <c r="K393" s="582"/>
      <c r="L393" s="582"/>
      <c r="M393" s="582"/>
      <c r="N393" s="582"/>
      <c r="O393" s="582"/>
      <c r="P393" s="584"/>
      <c r="Q393" s="581"/>
      <c r="R393" s="582"/>
      <c r="S393" s="582"/>
      <c r="T393" s="582"/>
      <c r="U393" s="583"/>
      <c r="V393" s="4"/>
      <c r="W393" s="4"/>
      <c r="X393" s="4"/>
      <c r="Y393" s="4"/>
      <c r="Z393" s="4"/>
    </row>
    <row r="394" spans="1:26" ht="15" hidden="1" customHeight="1" outlineLevel="2" x14ac:dyDescent="0.25">
      <c r="A394" s="13">
        <v>6</v>
      </c>
      <c r="B394" s="593"/>
      <c r="C394" s="584"/>
      <c r="D394" s="581"/>
      <c r="E394" s="582"/>
      <c r="F394" s="582"/>
      <c r="G394" s="582"/>
      <c r="H394" s="582"/>
      <c r="I394" s="582"/>
      <c r="J394" s="582"/>
      <c r="K394" s="582"/>
      <c r="L394" s="582"/>
      <c r="M394" s="582"/>
      <c r="N394" s="582"/>
      <c r="O394" s="582"/>
      <c r="P394" s="584"/>
      <c r="Q394" s="581"/>
      <c r="R394" s="582"/>
      <c r="S394" s="582"/>
      <c r="T394" s="582"/>
      <c r="U394" s="583"/>
      <c r="V394" s="4"/>
      <c r="W394" s="4"/>
      <c r="X394" s="4"/>
      <c r="Y394" s="4"/>
      <c r="Z394" s="4"/>
    </row>
    <row r="395" spans="1:26" ht="15" hidden="1" customHeight="1" outlineLevel="2" x14ac:dyDescent="0.25">
      <c r="A395" s="13">
        <v>7</v>
      </c>
      <c r="B395" s="593"/>
      <c r="C395" s="584"/>
      <c r="D395" s="581"/>
      <c r="E395" s="582"/>
      <c r="F395" s="582"/>
      <c r="G395" s="582"/>
      <c r="H395" s="582"/>
      <c r="I395" s="582"/>
      <c r="J395" s="582"/>
      <c r="K395" s="582"/>
      <c r="L395" s="582"/>
      <c r="M395" s="582"/>
      <c r="N395" s="582"/>
      <c r="O395" s="582"/>
      <c r="P395" s="584"/>
      <c r="Q395" s="581"/>
      <c r="R395" s="582"/>
      <c r="S395" s="582"/>
      <c r="T395" s="582"/>
      <c r="U395" s="583"/>
      <c r="V395" s="4"/>
      <c r="W395" s="4"/>
      <c r="X395" s="4"/>
      <c r="Y395" s="4"/>
      <c r="Z395" s="4"/>
    </row>
    <row r="396" spans="1:26" ht="15" hidden="1" customHeight="1" outlineLevel="2" x14ac:dyDescent="0.25">
      <c r="A396" s="13">
        <v>8</v>
      </c>
      <c r="B396" s="593"/>
      <c r="C396" s="584"/>
      <c r="D396" s="581"/>
      <c r="E396" s="582"/>
      <c r="F396" s="582"/>
      <c r="G396" s="582"/>
      <c r="H396" s="582"/>
      <c r="I396" s="582"/>
      <c r="J396" s="582"/>
      <c r="K396" s="582"/>
      <c r="L396" s="582"/>
      <c r="M396" s="582"/>
      <c r="N396" s="582"/>
      <c r="O396" s="582"/>
      <c r="P396" s="584"/>
      <c r="Q396" s="581"/>
      <c r="R396" s="582"/>
      <c r="S396" s="582"/>
      <c r="T396" s="582"/>
      <c r="U396" s="583"/>
      <c r="V396" s="4"/>
      <c r="W396" s="4"/>
      <c r="X396" s="4"/>
      <c r="Y396" s="4"/>
      <c r="Z396" s="4"/>
    </row>
    <row r="397" spans="1:26" ht="15" hidden="1" customHeight="1" outlineLevel="2" x14ac:dyDescent="0.25">
      <c r="A397" s="13">
        <v>9</v>
      </c>
      <c r="B397" s="593"/>
      <c r="C397" s="584"/>
      <c r="D397" s="581"/>
      <c r="E397" s="582"/>
      <c r="F397" s="582"/>
      <c r="G397" s="582"/>
      <c r="H397" s="582"/>
      <c r="I397" s="582"/>
      <c r="J397" s="582"/>
      <c r="K397" s="582"/>
      <c r="L397" s="582"/>
      <c r="M397" s="582"/>
      <c r="N397" s="582"/>
      <c r="O397" s="582"/>
      <c r="P397" s="584"/>
      <c r="Q397" s="581"/>
      <c r="R397" s="582"/>
      <c r="S397" s="582"/>
      <c r="T397" s="582"/>
      <c r="U397" s="583"/>
      <c r="V397" s="4"/>
      <c r="W397" s="4"/>
      <c r="X397" s="4"/>
      <c r="Y397" s="4"/>
      <c r="Z397" s="4"/>
    </row>
    <row r="398" spans="1:26" ht="15" hidden="1" customHeight="1" outlineLevel="2" x14ac:dyDescent="0.25">
      <c r="A398" s="13">
        <v>10</v>
      </c>
      <c r="B398" s="593"/>
      <c r="C398" s="584"/>
      <c r="D398" s="581"/>
      <c r="E398" s="582"/>
      <c r="F398" s="582"/>
      <c r="G398" s="582"/>
      <c r="H398" s="582"/>
      <c r="I398" s="582"/>
      <c r="J398" s="582"/>
      <c r="K398" s="582"/>
      <c r="L398" s="582"/>
      <c r="M398" s="582"/>
      <c r="N398" s="582"/>
      <c r="O398" s="582"/>
      <c r="P398" s="584"/>
      <c r="Q398" s="581"/>
      <c r="R398" s="582"/>
      <c r="S398" s="582"/>
      <c r="T398" s="582"/>
      <c r="U398" s="583"/>
      <c r="V398" s="4"/>
      <c r="W398" s="4"/>
      <c r="X398" s="4"/>
      <c r="Y398" s="4"/>
      <c r="Z398" s="4"/>
    </row>
    <row r="399" spans="1:26" ht="15" hidden="1" customHeight="1" outlineLevel="2" x14ac:dyDescent="0.25">
      <c r="A399" s="13">
        <v>11</v>
      </c>
      <c r="B399" s="593"/>
      <c r="C399" s="584"/>
      <c r="D399" s="581"/>
      <c r="E399" s="582"/>
      <c r="F399" s="582"/>
      <c r="G399" s="582"/>
      <c r="H399" s="582"/>
      <c r="I399" s="582"/>
      <c r="J399" s="582"/>
      <c r="K399" s="582"/>
      <c r="L399" s="582"/>
      <c r="M399" s="582"/>
      <c r="N399" s="582"/>
      <c r="O399" s="582"/>
      <c r="P399" s="584"/>
      <c r="Q399" s="581"/>
      <c r="R399" s="582"/>
      <c r="S399" s="582"/>
      <c r="T399" s="582"/>
      <c r="U399" s="583"/>
      <c r="V399" s="4"/>
      <c r="W399" s="4"/>
      <c r="X399" s="4"/>
      <c r="Y399" s="4"/>
      <c r="Z399" s="4"/>
    </row>
    <row r="400" spans="1:26" ht="15" hidden="1" customHeight="1" outlineLevel="2" x14ac:dyDescent="0.25">
      <c r="A400" s="13">
        <v>12</v>
      </c>
      <c r="B400" s="593"/>
      <c r="C400" s="584"/>
      <c r="D400" s="581"/>
      <c r="E400" s="582"/>
      <c r="F400" s="582"/>
      <c r="G400" s="582"/>
      <c r="H400" s="582"/>
      <c r="I400" s="582"/>
      <c r="J400" s="582"/>
      <c r="K400" s="582"/>
      <c r="L400" s="582"/>
      <c r="M400" s="582"/>
      <c r="N400" s="582"/>
      <c r="O400" s="582"/>
      <c r="P400" s="584"/>
      <c r="Q400" s="581"/>
      <c r="R400" s="582"/>
      <c r="S400" s="582"/>
      <c r="T400" s="582"/>
      <c r="U400" s="583"/>
      <c r="V400" s="4"/>
      <c r="W400" s="4"/>
      <c r="X400" s="4"/>
      <c r="Y400" s="4"/>
      <c r="Z400" s="4"/>
    </row>
    <row r="401" spans="1:26" ht="15" hidden="1" customHeight="1" outlineLevel="2" x14ac:dyDescent="0.25">
      <c r="A401" s="13">
        <v>13</v>
      </c>
      <c r="B401" s="593"/>
      <c r="C401" s="584"/>
      <c r="D401" s="581"/>
      <c r="E401" s="582"/>
      <c r="F401" s="582"/>
      <c r="G401" s="582"/>
      <c r="H401" s="582"/>
      <c r="I401" s="582"/>
      <c r="J401" s="582"/>
      <c r="K401" s="582"/>
      <c r="L401" s="582"/>
      <c r="M401" s="582"/>
      <c r="N401" s="582"/>
      <c r="O401" s="582"/>
      <c r="P401" s="584"/>
      <c r="Q401" s="581"/>
      <c r="R401" s="582"/>
      <c r="S401" s="582"/>
      <c r="T401" s="582"/>
      <c r="U401" s="583"/>
      <c r="V401" s="4"/>
      <c r="W401" s="4"/>
      <c r="X401" s="4"/>
      <c r="Y401" s="4"/>
      <c r="Z401" s="4"/>
    </row>
    <row r="402" spans="1:26" ht="15" hidden="1" customHeight="1" outlineLevel="2" x14ac:dyDescent="0.25">
      <c r="A402" s="13">
        <v>14</v>
      </c>
      <c r="B402" s="593"/>
      <c r="C402" s="584"/>
      <c r="D402" s="581"/>
      <c r="E402" s="582"/>
      <c r="F402" s="582"/>
      <c r="G402" s="582"/>
      <c r="H402" s="582"/>
      <c r="I402" s="582"/>
      <c r="J402" s="582"/>
      <c r="K402" s="582"/>
      <c r="L402" s="582"/>
      <c r="M402" s="582"/>
      <c r="N402" s="582"/>
      <c r="O402" s="582"/>
      <c r="P402" s="584"/>
      <c r="Q402" s="581"/>
      <c r="R402" s="582"/>
      <c r="S402" s="582"/>
      <c r="T402" s="582"/>
      <c r="U402" s="583"/>
      <c r="V402" s="4"/>
      <c r="W402" s="4"/>
      <c r="X402" s="4"/>
      <c r="Y402" s="4"/>
      <c r="Z402" s="4"/>
    </row>
    <row r="403" spans="1:26" ht="15" hidden="1" customHeight="1" outlineLevel="2" x14ac:dyDescent="0.25">
      <c r="A403" s="13">
        <v>15</v>
      </c>
      <c r="B403" s="593"/>
      <c r="C403" s="584"/>
      <c r="D403" s="581"/>
      <c r="E403" s="582"/>
      <c r="F403" s="582"/>
      <c r="G403" s="582"/>
      <c r="H403" s="582"/>
      <c r="I403" s="582"/>
      <c r="J403" s="582"/>
      <c r="K403" s="582"/>
      <c r="L403" s="582"/>
      <c r="M403" s="582"/>
      <c r="N403" s="582"/>
      <c r="O403" s="582"/>
      <c r="P403" s="584"/>
      <c r="Q403" s="581"/>
      <c r="R403" s="582"/>
      <c r="S403" s="582"/>
      <c r="T403" s="582"/>
      <c r="U403" s="583"/>
      <c r="V403" s="4"/>
      <c r="W403" s="4"/>
      <c r="X403" s="4"/>
      <c r="Y403" s="4"/>
      <c r="Z403" s="4"/>
    </row>
    <row r="404" spans="1:26" ht="15" hidden="1" customHeight="1" outlineLevel="2" x14ac:dyDescent="0.25">
      <c r="A404" s="13">
        <v>16</v>
      </c>
      <c r="B404" s="593"/>
      <c r="C404" s="584"/>
      <c r="D404" s="581"/>
      <c r="E404" s="582"/>
      <c r="F404" s="582"/>
      <c r="G404" s="582"/>
      <c r="H404" s="582"/>
      <c r="I404" s="582"/>
      <c r="J404" s="582"/>
      <c r="K404" s="582"/>
      <c r="L404" s="582"/>
      <c r="M404" s="582"/>
      <c r="N404" s="582"/>
      <c r="O404" s="582"/>
      <c r="P404" s="584"/>
      <c r="Q404" s="581"/>
      <c r="R404" s="582"/>
      <c r="S404" s="582"/>
      <c r="T404" s="582"/>
      <c r="U404" s="583"/>
      <c r="V404" s="4"/>
      <c r="W404" s="4"/>
      <c r="X404" s="4"/>
      <c r="Y404" s="4"/>
      <c r="Z404" s="4"/>
    </row>
    <row r="405" spans="1:26" ht="15" hidden="1" customHeight="1" outlineLevel="2" x14ac:dyDescent="0.25">
      <c r="A405" s="13">
        <v>17</v>
      </c>
      <c r="B405" s="593"/>
      <c r="C405" s="584"/>
      <c r="D405" s="581"/>
      <c r="E405" s="582"/>
      <c r="F405" s="582"/>
      <c r="G405" s="582"/>
      <c r="H405" s="582"/>
      <c r="I405" s="582"/>
      <c r="J405" s="582"/>
      <c r="K405" s="582"/>
      <c r="L405" s="582"/>
      <c r="M405" s="582"/>
      <c r="N405" s="582"/>
      <c r="O405" s="582"/>
      <c r="P405" s="584"/>
      <c r="Q405" s="581"/>
      <c r="R405" s="582"/>
      <c r="S405" s="582"/>
      <c r="T405" s="582"/>
      <c r="U405" s="583"/>
      <c r="V405" s="4"/>
      <c r="W405" s="4"/>
      <c r="X405" s="4"/>
      <c r="Y405" s="4"/>
      <c r="Z405" s="4"/>
    </row>
    <row r="406" spans="1:26" ht="15" hidden="1" customHeight="1" outlineLevel="2" x14ac:dyDescent="0.25">
      <c r="A406" s="13">
        <v>18</v>
      </c>
      <c r="B406" s="593"/>
      <c r="C406" s="584"/>
      <c r="D406" s="581"/>
      <c r="E406" s="582"/>
      <c r="F406" s="582"/>
      <c r="G406" s="582"/>
      <c r="H406" s="582"/>
      <c r="I406" s="582"/>
      <c r="J406" s="582"/>
      <c r="K406" s="582"/>
      <c r="L406" s="582"/>
      <c r="M406" s="582"/>
      <c r="N406" s="582"/>
      <c r="O406" s="582"/>
      <c r="P406" s="584"/>
      <c r="Q406" s="581"/>
      <c r="R406" s="582"/>
      <c r="S406" s="582"/>
      <c r="T406" s="582"/>
      <c r="U406" s="583"/>
      <c r="V406" s="4"/>
      <c r="W406" s="4"/>
      <c r="X406" s="4"/>
      <c r="Y406" s="4"/>
      <c r="Z406" s="4"/>
    </row>
    <row r="407" spans="1:26" ht="15" hidden="1" customHeight="1" outlineLevel="2" x14ac:dyDescent="0.25">
      <c r="A407" s="13">
        <v>19</v>
      </c>
      <c r="B407" s="593"/>
      <c r="C407" s="584"/>
      <c r="D407" s="581"/>
      <c r="E407" s="582"/>
      <c r="F407" s="582"/>
      <c r="G407" s="582"/>
      <c r="H407" s="582"/>
      <c r="I407" s="582"/>
      <c r="J407" s="582"/>
      <c r="K407" s="582"/>
      <c r="L407" s="582"/>
      <c r="M407" s="582"/>
      <c r="N407" s="582"/>
      <c r="O407" s="582"/>
      <c r="P407" s="584"/>
      <c r="Q407" s="581"/>
      <c r="R407" s="582"/>
      <c r="S407" s="582"/>
      <c r="T407" s="582"/>
      <c r="U407" s="583"/>
      <c r="V407" s="4"/>
      <c r="W407" s="4"/>
      <c r="X407" s="4"/>
      <c r="Y407" s="4"/>
      <c r="Z407" s="4"/>
    </row>
    <row r="408" spans="1:26" ht="15" hidden="1" customHeight="1" outlineLevel="2" x14ac:dyDescent="0.25">
      <c r="A408" s="13">
        <v>20</v>
      </c>
      <c r="B408" s="593"/>
      <c r="C408" s="584"/>
      <c r="D408" s="581"/>
      <c r="E408" s="582"/>
      <c r="F408" s="582"/>
      <c r="G408" s="582"/>
      <c r="H408" s="582"/>
      <c r="I408" s="582"/>
      <c r="J408" s="582"/>
      <c r="K408" s="582"/>
      <c r="L408" s="582"/>
      <c r="M408" s="582"/>
      <c r="N408" s="582"/>
      <c r="O408" s="582"/>
      <c r="P408" s="584"/>
      <c r="Q408" s="581"/>
      <c r="R408" s="582"/>
      <c r="S408" s="582"/>
      <c r="T408" s="582"/>
      <c r="U408" s="583"/>
      <c r="V408" s="4"/>
      <c r="W408" s="4"/>
      <c r="X408" s="4"/>
      <c r="Y408" s="4"/>
      <c r="Z408" s="4"/>
    </row>
    <row r="409" spans="1:26" ht="15" hidden="1" customHeight="1" outlineLevel="2" x14ac:dyDescent="0.25">
      <c r="A409" s="13">
        <v>21</v>
      </c>
      <c r="B409" s="593"/>
      <c r="C409" s="584"/>
      <c r="D409" s="581"/>
      <c r="E409" s="582"/>
      <c r="F409" s="582"/>
      <c r="G409" s="582"/>
      <c r="H409" s="582"/>
      <c r="I409" s="582"/>
      <c r="J409" s="582"/>
      <c r="K409" s="582"/>
      <c r="L409" s="582"/>
      <c r="M409" s="582"/>
      <c r="N409" s="582"/>
      <c r="O409" s="582"/>
      <c r="P409" s="584"/>
      <c r="Q409" s="581"/>
      <c r="R409" s="582"/>
      <c r="S409" s="582"/>
      <c r="T409" s="582"/>
      <c r="U409" s="583"/>
      <c r="V409" s="4"/>
      <c r="W409" s="4"/>
      <c r="X409" s="4"/>
      <c r="Y409" s="4"/>
      <c r="Z409" s="4"/>
    </row>
    <row r="410" spans="1:26" ht="15" hidden="1" customHeight="1" outlineLevel="2" x14ac:dyDescent="0.25">
      <c r="A410" s="13">
        <v>22</v>
      </c>
      <c r="B410" s="593"/>
      <c r="C410" s="584"/>
      <c r="D410" s="581"/>
      <c r="E410" s="582"/>
      <c r="F410" s="582"/>
      <c r="G410" s="582"/>
      <c r="H410" s="582"/>
      <c r="I410" s="582"/>
      <c r="J410" s="582"/>
      <c r="K410" s="582"/>
      <c r="L410" s="582"/>
      <c r="M410" s="582"/>
      <c r="N410" s="582"/>
      <c r="O410" s="582"/>
      <c r="P410" s="584"/>
      <c r="Q410" s="581"/>
      <c r="R410" s="582"/>
      <c r="S410" s="582"/>
      <c r="T410" s="582"/>
      <c r="U410" s="583"/>
      <c r="V410" s="4"/>
      <c r="W410" s="4"/>
      <c r="X410" s="4"/>
      <c r="Y410" s="4"/>
      <c r="Z410" s="4"/>
    </row>
    <row r="411" spans="1:26" ht="15" hidden="1" customHeight="1" outlineLevel="2" x14ac:dyDescent="0.25">
      <c r="A411" s="13">
        <v>23</v>
      </c>
      <c r="B411" s="593"/>
      <c r="C411" s="584"/>
      <c r="D411" s="581"/>
      <c r="E411" s="582"/>
      <c r="F411" s="582"/>
      <c r="G411" s="582"/>
      <c r="H411" s="582"/>
      <c r="I411" s="582"/>
      <c r="J411" s="582"/>
      <c r="K411" s="582"/>
      <c r="L411" s="582"/>
      <c r="M411" s="582"/>
      <c r="N411" s="582"/>
      <c r="O411" s="582"/>
      <c r="P411" s="584"/>
      <c r="Q411" s="581"/>
      <c r="R411" s="582"/>
      <c r="S411" s="582"/>
      <c r="T411" s="582"/>
      <c r="U411" s="583"/>
      <c r="V411" s="4"/>
      <c r="W411" s="4"/>
      <c r="X411" s="4"/>
      <c r="Y411" s="4"/>
      <c r="Z411" s="4"/>
    </row>
    <row r="412" spans="1:26" ht="15" hidden="1" customHeight="1" outlineLevel="2" x14ac:dyDescent="0.25">
      <c r="A412" s="13">
        <v>24</v>
      </c>
      <c r="B412" s="593"/>
      <c r="C412" s="584"/>
      <c r="D412" s="581"/>
      <c r="E412" s="582"/>
      <c r="F412" s="582"/>
      <c r="G412" s="582"/>
      <c r="H412" s="582"/>
      <c r="I412" s="582"/>
      <c r="J412" s="582"/>
      <c r="K412" s="582"/>
      <c r="L412" s="582"/>
      <c r="M412" s="582"/>
      <c r="N412" s="582"/>
      <c r="O412" s="582"/>
      <c r="P412" s="584"/>
      <c r="Q412" s="581"/>
      <c r="R412" s="582"/>
      <c r="S412" s="582"/>
      <c r="T412" s="582"/>
      <c r="U412" s="583"/>
      <c r="V412" s="4"/>
      <c r="W412" s="4"/>
      <c r="X412" s="4"/>
      <c r="Y412" s="4"/>
      <c r="Z412" s="4"/>
    </row>
    <row r="413" spans="1:26" ht="15" hidden="1" customHeight="1" outlineLevel="2" x14ac:dyDescent="0.25">
      <c r="A413" s="13">
        <v>25</v>
      </c>
      <c r="B413" s="593"/>
      <c r="C413" s="584"/>
      <c r="D413" s="581"/>
      <c r="E413" s="582"/>
      <c r="F413" s="582"/>
      <c r="G413" s="582"/>
      <c r="H413" s="582"/>
      <c r="I413" s="582"/>
      <c r="J413" s="582"/>
      <c r="K413" s="582"/>
      <c r="L413" s="582"/>
      <c r="M413" s="582"/>
      <c r="N413" s="582"/>
      <c r="O413" s="582"/>
      <c r="P413" s="584"/>
      <c r="Q413" s="581"/>
      <c r="R413" s="582"/>
      <c r="S413" s="582"/>
      <c r="T413" s="582"/>
      <c r="U413" s="583"/>
      <c r="V413" s="4"/>
      <c r="W413" s="4"/>
      <c r="X413" s="4"/>
      <c r="Y413" s="4"/>
      <c r="Z413" s="4"/>
    </row>
    <row r="414" spans="1:26" ht="15" hidden="1" customHeight="1" outlineLevel="2" x14ac:dyDescent="0.25">
      <c r="A414" s="13">
        <v>26</v>
      </c>
      <c r="B414" s="593"/>
      <c r="C414" s="584"/>
      <c r="D414" s="581"/>
      <c r="E414" s="582"/>
      <c r="F414" s="582"/>
      <c r="G414" s="582"/>
      <c r="H414" s="582"/>
      <c r="I414" s="582"/>
      <c r="J414" s="582"/>
      <c r="K414" s="582"/>
      <c r="L414" s="582"/>
      <c r="M414" s="582"/>
      <c r="N414" s="582"/>
      <c r="O414" s="582"/>
      <c r="P414" s="584"/>
      <c r="Q414" s="581"/>
      <c r="R414" s="582"/>
      <c r="S414" s="582"/>
      <c r="T414" s="582"/>
      <c r="U414" s="583"/>
      <c r="V414" s="4"/>
      <c r="W414" s="4"/>
      <c r="X414" s="4"/>
      <c r="Y414" s="4"/>
      <c r="Z414" s="4"/>
    </row>
    <row r="415" spans="1:26" ht="15" hidden="1" customHeight="1" outlineLevel="2" x14ac:dyDescent="0.25">
      <c r="A415" s="13">
        <v>27</v>
      </c>
      <c r="B415" s="593"/>
      <c r="C415" s="584"/>
      <c r="D415" s="581"/>
      <c r="E415" s="582"/>
      <c r="F415" s="582"/>
      <c r="G415" s="582"/>
      <c r="H415" s="582"/>
      <c r="I415" s="582"/>
      <c r="J415" s="582"/>
      <c r="K415" s="582"/>
      <c r="L415" s="582"/>
      <c r="M415" s="582"/>
      <c r="N415" s="582"/>
      <c r="O415" s="582"/>
      <c r="P415" s="584"/>
      <c r="Q415" s="581"/>
      <c r="R415" s="582"/>
      <c r="S415" s="582"/>
      <c r="T415" s="582"/>
      <c r="U415" s="583"/>
      <c r="V415" s="4"/>
      <c r="W415" s="4"/>
      <c r="X415" s="4"/>
      <c r="Y415" s="4"/>
      <c r="Z415" s="4"/>
    </row>
    <row r="416" spans="1:26" ht="15" hidden="1" customHeight="1" outlineLevel="2" x14ac:dyDescent="0.25">
      <c r="A416" s="13">
        <v>28</v>
      </c>
      <c r="B416" s="593"/>
      <c r="C416" s="584"/>
      <c r="D416" s="581"/>
      <c r="E416" s="582"/>
      <c r="F416" s="582"/>
      <c r="G416" s="582"/>
      <c r="H416" s="582"/>
      <c r="I416" s="582"/>
      <c r="J416" s="582"/>
      <c r="K416" s="582"/>
      <c r="L416" s="582"/>
      <c r="M416" s="582"/>
      <c r="N416" s="582"/>
      <c r="O416" s="582"/>
      <c r="P416" s="584"/>
      <c r="Q416" s="581"/>
      <c r="R416" s="582"/>
      <c r="S416" s="582"/>
      <c r="T416" s="582"/>
      <c r="U416" s="583"/>
      <c r="V416" s="4"/>
      <c r="W416" s="4"/>
      <c r="X416" s="4"/>
      <c r="Y416" s="4"/>
      <c r="Z416" s="4"/>
    </row>
    <row r="417" spans="1:26" ht="15" hidden="1" customHeight="1" outlineLevel="2" x14ac:dyDescent="0.25">
      <c r="A417" s="13">
        <v>29</v>
      </c>
      <c r="B417" s="593"/>
      <c r="C417" s="584"/>
      <c r="D417" s="581"/>
      <c r="E417" s="582"/>
      <c r="F417" s="582"/>
      <c r="G417" s="582"/>
      <c r="H417" s="582"/>
      <c r="I417" s="582"/>
      <c r="J417" s="582"/>
      <c r="K417" s="582"/>
      <c r="L417" s="582"/>
      <c r="M417" s="582"/>
      <c r="N417" s="582"/>
      <c r="O417" s="582"/>
      <c r="P417" s="584"/>
      <c r="Q417" s="581"/>
      <c r="R417" s="582"/>
      <c r="S417" s="582"/>
      <c r="T417" s="582"/>
      <c r="U417" s="583"/>
      <c r="V417" s="4"/>
      <c r="W417" s="4"/>
      <c r="X417" s="4"/>
      <c r="Y417" s="4"/>
      <c r="Z417" s="4"/>
    </row>
    <row r="418" spans="1:26" ht="15" hidden="1" customHeight="1" outlineLevel="2" x14ac:dyDescent="0.25">
      <c r="A418" s="13">
        <v>30</v>
      </c>
      <c r="B418" s="593"/>
      <c r="C418" s="584"/>
      <c r="D418" s="581"/>
      <c r="E418" s="582"/>
      <c r="F418" s="582"/>
      <c r="G418" s="582"/>
      <c r="H418" s="582"/>
      <c r="I418" s="582"/>
      <c r="J418" s="582"/>
      <c r="K418" s="582"/>
      <c r="L418" s="582"/>
      <c r="M418" s="582"/>
      <c r="N418" s="582"/>
      <c r="O418" s="582"/>
      <c r="P418" s="584"/>
      <c r="Q418" s="581"/>
      <c r="R418" s="582"/>
      <c r="S418" s="582"/>
      <c r="T418" s="582"/>
      <c r="U418" s="583"/>
      <c r="V418" s="4"/>
      <c r="W418" s="4"/>
      <c r="X418" s="4"/>
      <c r="Y418" s="4"/>
      <c r="Z418" s="4"/>
    </row>
    <row r="419" spans="1:26" ht="15" hidden="1" customHeight="1" outlineLevel="2" x14ac:dyDescent="0.25">
      <c r="A419" s="13">
        <v>31</v>
      </c>
      <c r="B419" s="593"/>
      <c r="C419" s="584"/>
      <c r="D419" s="581"/>
      <c r="E419" s="582"/>
      <c r="F419" s="582"/>
      <c r="G419" s="582"/>
      <c r="H419" s="582"/>
      <c r="I419" s="582"/>
      <c r="J419" s="582"/>
      <c r="K419" s="582"/>
      <c r="L419" s="582"/>
      <c r="M419" s="582"/>
      <c r="N419" s="582"/>
      <c r="O419" s="582"/>
      <c r="P419" s="584"/>
      <c r="Q419" s="581"/>
      <c r="R419" s="582"/>
      <c r="S419" s="582"/>
      <c r="T419" s="582"/>
      <c r="U419" s="583"/>
      <c r="V419" s="4"/>
      <c r="W419" s="4"/>
      <c r="X419" s="4"/>
      <c r="Y419" s="4"/>
      <c r="Z419" s="4"/>
    </row>
    <row r="420" spans="1:26" ht="15" hidden="1" customHeight="1" outlineLevel="2" x14ac:dyDescent="0.25">
      <c r="A420" s="13">
        <v>32</v>
      </c>
      <c r="B420" s="593"/>
      <c r="C420" s="584"/>
      <c r="D420" s="581"/>
      <c r="E420" s="582"/>
      <c r="F420" s="582"/>
      <c r="G420" s="582"/>
      <c r="H420" s="582"/>
      <c r="I420" s="582"/>
      <c r="J420" s="582"/>
      <c r="K420" s="582"/>
      <c r="L420" s="582"/>
      <c r="M420" s="582"/>
      <c r="N420" s="582"/>
      <c r="O420" s="582"/>
      <c r="P420" s="584"/>
      <c r="Q420" s="581"/>
      <c r="R420" s="582"/>
      <c r="S420" s="582"/>
      <c r="T420" s="582"/>
      <c r="U420" s="583"/>
      <c r="V420" s="4"/>
      <c r="W420" s="4"/>
      <c r="X420" s="4"/>
      <c r="Y420" s="4"/>
      <c r="Z420" s="4"/>
    </row>
    <row r="421" spans="1:26" ht="15" hidden="1" customHeight="1" outlineLevel="2" x14ac:dyDescent="0.25">
      <c r="A421" s="13">
        <v>33</v>
      </c>
      <c r="B421" s="593"/>
      <c r="C421" s="584"/>
      <c r="D421" s="581"/>
      <c r="E421" s="582"/>
      <c r="F421" s="582"/>
      <c r="G421" s="582"/>
      <c r="H421" s="582"/>
      <c r="I421" s="582"/>
      <c r="J421" s="582"/>
      <c r="K421" s="582"/>
      <c r="L421" s="582"/>
      <c r="M421" s="582"/>
      <c r="N421" s="582"/>
      <c r="O421" s="582"/>
      <c r="P421" s="584"/>
      <c r="Q421" s="581"/>
      <c r="R421" s="582"/>
      <c r="S421" s="582"/>
      <c r="T421" s="582"/>
      <c r="U421" s="583"/>
      <c r="V421" s="4"/>
      <c r="W421" s="4"/>
      <c r="X421" s="4"/>
      <c r="Y421" s="4"/>
      <c r="Z421" s="4"/>
    </row>
    <row r="422" spans="1:26" ht="15" hidden="1" customHeight="1" outlineLevel="2" x14ac:dyDescent="0.25">
      <c r="A422" s="13">
        <v>34</v>
      </c>
      <c r="B422" s="593"/>
      <c r="C422" s="584"/>
      <c r="D422" s="581"/>
      <c r="E422" s="582"/>
      <c r="F422" s="582"/>
      <c r="G422" s="582"/>
      <c r="H422" s="582"/>
      <c r="I422" s="582"/>
      <c r="J422" s="582"/>
      <c r="K422" s="582"/>
      <c r="L422" s="582"/>
      <c r="M422" s="582"/>
      <c r="N422" s="582"/>
      <c r="O422" s="582"/>
      <c r="P422" s="584"/>
      <c r="Q422" s="581"/>
      <c r="R422" s="582"/>
      <c r="S422" s="582"/>
      <c r="T422" s="582"/>
      <c r="U422" s="583"/>
      <c r="V422" s="4"/>
      <c r="W422" s="4"/>
      <c r="X422" s="4"/>
      <c r="Y422" s="4"/>
      <c r="Z422" s="4"/>
    </row>
    <row r="423" spans="1:26" ht="15" hidden="1" customHeight="1" outlineLevel="2" x14ac:dyDescent="0.25">
      <c r="A423" s="13">
        <v>35</v>
      </c>
      <c r="B423" s="593"/>
      <c r="C423" s="584"/>
      <c r="D423" s="581"/>
      <c r="E423" s="582"/>
      <c r="F423" s="582"/>
      <c r="G423" s="582"/>
      <c r="H423" s="582"/>
      <c r="I423" s="582"/>
      <c r="J423" s="582"/>
      <c r="K423" s="582"/>
      <c r="L423" s="582"/>
      <c r="M423" s="582"/>
      <c r="N423" s="582"/>
      <c r="O423" s="582"/>
      <c r="P423" s="584"/>
      <c r="Q423" s="581"/>
      <c r="R423" s="582"/>
      <c r="S423" s="582"/>
      <c r="T423" s="582"/>
      <c r="U423" s="583"/>
      <c r="V423" s="4"/>
      <c r="W423" s="4"/>
      <c r="X423" s="4"/>
      <c r="Y423" s="4"/>
      <c r="Z423" s="4"/>
    </row>
    <row r="424" spans="1:26" ht="15" hidden="1" customHeight="1" outlineLevel="2" x14ac:dyDescent="0.25">
      <c r="A424" s="13">
        <v>36</v>
      </c>
      <c r="B424" s="593"/>
      <c r="C424" s="584"/>
      <c r="D424" s="581"/>
      <c r="E424" s="582"/>
      <c r="F424" s="582"/>
      <c r="G424" s="582"/>
      <c r="H424" s="582"/>
      <c r="I424" s="582"/>
      <c r="J424" s="582"/>
      <c r="K424" s="582"/>
      <c r="L424" s="582"/>
      <c r="M424" s="582"/>
      <c r="N424" s="582"/>
      <c r="O424" s="582"/>
      <c r="P424" s="584"/>
      <c r="Q424" s="581"/>
      <c r="R424" s="582"/>
      <c r="S424" s="582"/>
      <c r="T424" s="582"/>
      <c r="U424" s="583"/>
      <c r="V424" s="4"/>
      <c r="W424" s="4"/>
      <c r="X424" s="4"/>
      <c r="Y424" s="4"/>
      <c r="Z424" s="4"/>
    </row>
    <row r="425" spans="1:26" ht="15" hidden="1" customHeight="1" outlineLevel="2" x14ac:dyDescent="0.25">
      <c r="A425" s="13">
        <v>37</v>
      </c>
      <c r="B425" s="593"/>
      <c r="C425" s="584"/>
      <c r="D425" s="581"/>
      <c r="E425" s="582"/>
      <c r="F425" s="582"/>
      <c r="G425" s="582"/>
      <c r="H425" s="582"/>
      <c r="I425" s="582"/>
      <c r="J425" s="582"/>
      <c r="K425" s="582"/>
      <c r="L425" s="582"/>
      <c r="M425" s="582"/>
      <c r="N425" s="582"/>
      <c r="O425" s="582"/>
      <c r="P425" s="584"/>
      <c r="Q425" s="581"/>
      <c r="R425" s="582"/>
      <c r="S425" s="582"/>
      <c r="T425" s="582"/>
      <c r="U425" s="583"/>
      <c r="V425" s="4"/>
      <c r="W425" s="4"/>
      <c r="X425" s="4"/>
      <c r="Y425" s="4"/>
      <c r="Z425" s="4"/>
    </row>
    <row r="426" spans="1:26" ht="15" hidden="1" customHeight="1" outlineLevel="2" x14ac:dyDescent="0.25">
      <c r="A426" s="13">
        <v>38</v>
      </c>
      <c r="B426" s="593"/>
      <c r="C426" s="584"/>
      <c r="D426" s="581"/>
      <c r="E426" s="582"/>
      <c r="F426" s="582"/>
      <c r="G426" s="582"/>
      <c r="H426" s="582"/>
      <c r="I426" s="582"/>
      <c r="J426" s="582"/>
      <c r="K426" s="582"/>
      <c r="L426" s="582"/>
      <c r="M426" s="582"/>
      <c r="N426" s="582"/>
      <c r="O426" s="582"/>
      <c r="P426" s="584"/>
      <c r="Q426" s="581"/>
      <c r="R426" s="582"/>
      <c r="S426" s="582"/>
      <c r="T426" s="582"/>
      <c r="U426" s="583"/>
      <c r="V426" s="4"/>
      <c r="W426" s="4"/>
      <c r="X426" s="4"/>
      <c r="Y426" s="4"/>
      <c r="Z426" s="4"/>
    </row>
    <row r="427" spans="1:26" ht="15" hidden="1" customHeight="1" outlineLevel="2" x14ac:dyDescent="0.25">
      <c r="A427" s="13">
        <v>39</v>
      </c>
      <c r="B427" s="593"/>
      <c r="C427" s="584"/>
      <c r="D427" s="581"/>
      <c r="E427" s="582"/>
      <c r="F427" s="582"/>
      <c r="G427" s="582"/>
      <c r="H427" s="582"/>
      <c r="I427" s="582"/>
      <c r="J427" s="582"/>
      <c r="K427" s="582"/>
      <c r="L427" s="582"/>
      <c r="M427" s="582"/>
      <c r="N427" s="582"/>
      <c r="O427" s="582"/>
      <c r="P427" s="584"/>
      <c r="Q427" s="581"/>
      <c r="R427" s="582"/>
      <c r="S427" s="582"/>
      <c r="T427" s="582"/>
      <c r="U427" s="583"/>
      <c r="V427" s="4"/>
      <c r="W427" s="4"/>
      <c r="X427" s="4"/>
      <c r="Y427" s="4"/>
      <c r="Z427" s="4"/>
    </row>
    <row r="428" spans="1:26" ht="15" hidden="1" customHeight="1" outlineLevel="2" x14ac:dyDescent="0.25">
      <c r="A428" s="13">
        <v>40</v>
      </c>
      <c r="B428" s="593"/>
      <c r="C428" s="584"/>
      <c r="D428" s="581"/>
      <c r="E428" s="582"/>
      <c r="F428" s="582"/>
      <c r="G428" s="582"/>
      <c r="H428" s="582"/>
      <c r="I428" s="582"/>
      <c r="J428" s="582"/>
      <c r="K428" s="582"/>
      <c r="L428" s="582"/>
      <c r="M428" s="582"/>
      <c r="N428" s="582"/>
      <c r="O428" s="582"/>
      <c r="P428" s="584"/>
      <c r="Q428" s="581"/>
      <c r="R428" s="582"/>
      <c r="S428" s="582"/>
      <c r="T428" s="582"/>
      <c r="U428" s="583"/>
      <c r="V428" s="4"/>
      <c r="W428" s="4"/>
      <c r="X428" s="4"/>
      <c r="Y428" s="4"/>
      <c r="Z428" s="4"/>
    </row>
    <row r="429" spans="1:26" ht="15" hidden="1" customHeight="1" outlineLevel="2" x14ac:dyDescent="0.25">
      <c r="A429" s="13">
        <v>41</v>
      </c>
      <c r="B429" s="593"/>
      <c r="C429" s="584"/>
      <c r="D429" s="581"/>
      <c r="E429" s="582"/>
      <c r="F429" s="582"/>
      <c r="G429" s="582"/>
      <c r="H429" s="582"/>
      <c r="I429" s="582"/>
      <c r="J429" s="582"/>
      <c r="K429" s="582"/>
      <c r="L429" s="582"/>
      <c r="M429" s="582"/>
      <c r="N429" s="582"/>
      <c r="O429" s="582"/>
      <c r="P429" s="584"/>
      <c r="Q429" s="581"/>
      <c r="R429" s="582"/>
      <c r="S429" s="582"/>
      <c r="T429" s="582"/>
      <c r="U429" s="583"/>
      <c r="V429" s="4"/>
      <c r="W429" s="4"/>
      <c r="X429" s="4"/>
      <c r="Y429" s="4"/>
      <c r="Z429" s="4"/>
    </row>
    <row r="430" spans="1:26" ht="15" hidden="1" customHeight="1" outlineLevel="2" x14ac:dyDescent="0.25">
      <c r="A430" s="13">
        <v>42</v>
      </c>
      <c r="B430" s="593"/>
      <c r="C430" s="584"/>
      <c r="D430" s="581"/>
      <c r="E430" s="582"/>
      <c r="F430" s="582"/>
      <c r="G430" s="582"/>
      <c r="H430" s="582"/>
      <c r="I430" s="582"/>
      <c r="J430" s="582"/>
      <c r="K430" s="582"/>
      <c r="L430" s="582"/>
      <c r="M430" s="582"/>
      <c r="N430" s="582"/>
      <c r="O430" s="582"/>
      <c r="P430" s="584"/>
      <c r="Q430" s="581"/>
      <c r="R430" s="582"/>
      <c r="S430" s="582"/>
      <c r="T430" s="582"/>
      <c r="U430" s="583"/>
      <c r="V430" s="4"/>
      <c r="W430" s="4"/>
      <c r="X430" s="4"/>
      <c r="Y430" s="4"/>
      <c r="Z430" s="4"/>
    </row>
    <row r="431" spans="1:26" ht="15" hidden="1" customHeight="1" outlineLevel="2" x14ac:dyDescent="0.25">
      <c r="A431" s="13">
        <v>43</v>
      </c>
      <c r="B431" s="593"/>
      <c r="C431" s="584"/>
      <c r="D431" s="581"/>
      <c r="E431" s="582"/>
      <c r="F431" s="582"/>
      <c r="G431" s="582"/>
      <c r="H431" s="582"/>
      <c r="I431" s="582"/>
      <c r="J431" s="582"/>
      <c r="K431" s="582"/>
      <c r="L431" s="582"/>
      <c r="M431" s="582"/>
      <c r="N431" s="582"/>
      <c r="O431" s="582"/>
      <c r="P431" s="584"/>
      <c r="Q431" s="581"/>
      <c r="R431" s="582"/>
      <c r="S431" s="582"/>
      <c r="T431" s="582"/>
      <c r="U431" s="583"/>
      <c r="V431" s="4"/>
      <c r="W431" s="4"/>
      <c r="X431" s="4"/>
      <c r="Y431" s="4"/>
      <c r="Z431" s="4"/>
    </row>
    <row r="432" spans="1:26" ht="15" hidden="1" customHeight="1" outlineLevel="2" x14ac:dyDescent="0.25">
      <c r="A432" s="13">
        <v>44</v>
      </c>
      <c r="B432" s="593"/>
      <c r="C432" s="584"/>
      <c r="D432" s="581"/>
      <c r="E432" s="582"/>
      <c r="F432" s="582"/>
      <c r="G432" s="582"/>
      <c r="H432" s="582"/>
      <c r="I432" s="582"/>
      <c r="J432" s="582"/>
      <c r="K432" s="582"/>
      <c r="L432" s="582"/>
      <c r="M432" s="582"/>
      <c r="N432" s="582"/>
      <c r="O432" s="582"/>
      <c r="P432" s="584"/>
      <c r="Q432" s="581"/>
      <c r="R432" s="582"/>
      <c r="S432" s="582"/>
      <c r="T432" s="582"/>
      <c r="U432" s="583"/>
      <c r="V432" s="4"/>
      <c r="W432" s="4"/>
      <c r="X432" s="4"/>
      <c r="Y432" s="4"/>
      <c r="Z432" s="4"/>
    </row>
    <row r="433" spans="1:26" ht="15" hidden="1" customHeight="1" outlineLevel="2" x14ac:dyDescent="0.25">
      <c r="A433" s="13">
        <v>45</v>
      </c>
      <c r="B433" s="593"/>
      <c r="C433" s="584"/>
      <c r="D433" s="581"/>
      <c r="E433" s="582"/>
      <c r="F433" s="582"/>
      <c r="G433" s="582"/>
      <c r="H433" s="582"/>
      <c r="I433" s="582"/>
      <c r="J433" s="582"/>
      <c r="K433" s="582"/>
      <c r="L433" s="582"/>
      <c r="M433" s="582"/>
      <c r="N433" s="582"/>
      <c r="O433" s="582"/>
      <c r="P433" s="584"/>
      <c r="Q433" s="581"/>
      <c r="R433" s="582"/>
      <c r="S433" s="582"/>
      <c r="T433" s="582"/>
      <c r="U433" s="583"/>
      <c r="V433" s="4"/>
      <c r="W433" s="4"/>
      <c r="X433" s="4"/>
      <c r="Y433" s="4"/>
      <c r="Z433" s="4"/>
    </row>
    <row r="434" spans="1:26" ht="15" hidden="1" customHeight="1" outlineLevel="2" x14ac:dyDescent="0.25">
      <c r="A434" s="13">
        <v>46</v>
      </c>
      <c r="B434" s="593"/>
      <c r="C434" s="584"/>
      <c r="D434" s="581"/>
      <c r="E434" s="582"/>
      <c r="F434" s="582"/>
      <c r="G434" s="582"/>
      <c r="H434" s="582"/>
      <c r="I434" s="582"/>
      <c r="J434" s="582"/>
      <c r="K434" s="582"/>
      <c r="L434" s="582"/>
      <c r="M434" s="582"/>
      <c r="N434" s="582"/>
      <c r="O434" s="582"/>
      <c r="P434" s="584"/>
      <c r="Q434" s="581"/>
      <c r="R434" s="582"/>
      <c r="S434" s="582"/>
      <c r="T434" s="582"/>
      <c r="U434" s="583"/>
      <c r="V434" s="4"/>
      <c r="W434" s="4"/>
      <c r="X434" s="4"/>
      <c r="Y434" s="4"/>
      <c r="Z434" s="4"/>
    </row>
    <row r="435" spans="1:26" ht="12.75" customHeight="1" outlineLevel="1" collapsed="1" x14ac:dyDescent="0.25">
      <c r="A435" s="585"/>
      <c r="B435" s="586"/>
      <c r="C435" s="586"/>
      <c r="D435" s="586"/>
      <c r="E435" s="586"/>
      <c r="F435" s="586"/>
      <c r="G435" s="586"/>
      <c r="H435" s="586"/>
      <c r="I435" s="586"/>
      <c r="J435" s="586"/>
      <c r="K435" s="586"/>
      <c r="L435" s="586"/>
      <c r="M435" s="586"/>
      <c r="N435" s="586"/>
      <c r="O435" s="586"/>
      <c r="P435" s="586"/>
      <c r="Q435" s="586"/>
      <c r="R435" s="586"/>
      <c r="S435" s="586"/>
      <c r="T435" s="586"/>
      <c r="U435" s="587"/>
      <c r="V435" s="4"/>
      <c r="W435" s="4"/>
      <c r="X435" s="4"/>
      <c r="Y435" s="4"/>
      <c r="Z435" s="4"/>
    </row>
    <row r="436" spans="1:26" ht="15" hidden="1" customHeight="1" outlineLevel="2" thickBot="1" x14ac:dyDescent="0.3">
      <c r="A436" s="588" t="str">
        <f>+CONCATENATE("Registro de reuniones mes de noviembre de ",  'Plan Auditorias CI'!$C$6)</f>
        <v>Registro de reuniones mes de noviembre de 2024</v>
      </c>
      <c r="B436" s="589"/>
      <c r="C436" s="589"/>
      <c r="D436" s="589"/>
      <c r="E436" s="589"/>
      <c r="F436" s="589"/>
      <c r="G436" s="589"/>
      <c r="H436" s="589"/>
      <c r="I436" s="589"/>
      <c r="J436" s="589"/>
      <c r="K436" s="589"/>
      <c r="L436" s="589"/>
      <c r="M436" s="589"/>
      <c r="N436" s="589"/>
      <c r="O436" s="589"/>
      <c r="P436" s="589"/>
      <c r="Q436" s="589"/>
      <c r="R436" s="589"/>
      <c r="S436" s="589"/>
      <c r="T436" s="589"/>
      <c r="U436" s="590"/>
      <c r="V436" s="4"/>
      <c r="W436" s="4"/>
      <c r="X436" s="4"/>
      <c r="Y436" s="4"/>
      <c r="Z436" s="4"/>
    </row>
    <row r="437" spans="1:26" ht="15" hidden="1" customHeight="1" outlineLevel="2" x14ac:dyDescent="0.25">
      <c r="A437" s="14" t="s">
        <v>57</v>
      </c>
      <c r="B437" s="591" t="s">
        <v>66</v>
      </c>
      <c r="C437" s="584"/>
      <c r="D437" s="591" t="s">
        <v>67</v>
      </c>
      <c r="E437" s="582"/>
      <c r="F437" s="582"/>
      <c r="G437" s="582"/>
      <c r="H437" s="582"/>
      <c r="I437" s="582"/>
      <c r="J437" s="582"/>
      <c r="K437" s="582"/>
      <c r="L437" s="582"/>
      <c r="M437" s="582"/>
      <c r="N437" s="582"/>
      <c r="O437" s="582"/>
      <c r="P437" s="584"/>
      <c r="Q437" s="592" t="s">
        <v>68</v>
      </c>
      <c r="R437" s="582"/>
      <c r="S437" s="582"/>
      <c r="T437" s="582"/>
      <c r="U437" s="583"/>
      <c r="V437" s="4"/>
      <c r="W437" s="4"/>
      <c r="X437" s="4"/>
      <c r="Y437" s="4"/>
      <c r="Z437" s="4"/>
    </row>
    <row r="438" spans="1:26" ht="15" hidden="1" customHeight="1" outlineLevel="2" x14ac:dyDescent="0.25">
      <c r="A438" s="13">
        <v>1</v>
      </c>
      <c r="B438" s="593"/>
      <c r="C438" s="584"/>
      <c r="D438" s="581"/>
      <c r="E438" s="582"/>
      <c r="F438" s="582"/>
      <c r="G438" s="582"/>
      <c r="H438" s="582"/>
      <c r="I438" s="582"/>
      <c r="J438" s="582"/>
      <c r="K438" s="582"/>
      <c r="L438" s="582"/>
      <c r="M438" s="582"/>
      <c r="N438" s="582"/>
      <c r="O438" s="582"/>
      <c r="P438" s="584"/>
      <c r="Q438" s="581"/>
      <c r="R438" s="582"/>
      <c r="S438" s="582"/>
      <c r="T438" s="582"/>
      <c r="U438" s="583"/>
      <c r="V438" s="4"/>
      <c r="W438" s="4"/>
      <c r="X438" s="4"/>
      <c r="Y438" s="4"/>
      <c r="Z438" s="4"/>
    </row>
    <row r="439" spans="1:26" ht="15" hidden="1" customHeight="1" outlineLevel="2" x14ac:dyDescent="0.25">
      <c r="A439" s="13">
        <v>2</v>
      </c>
      <c r="B439" s="593"/>
      <c r="C439" s="584"/>
      <c r="D439" s="581"/>
      <c r="E439" s="582"/>
      <c r="F439" s="582"/>
      <c r="G439" s="582"/>
      <c r="H439" s="582"/>
      <c r="I439" s="582"/>
      <c r="J439" s="582"/>
      <c r="K439" s="582"/>
      <c r="L439" s="582"/>
      <c r="M439" s="582"/>
      <c r="N439" s="582"/>
      <c r="O439" s="582"/>
      <c r="P439" s="584"/>
      <c r="Q439" s="581"/>
      <c r="R439" s="582"/>
      <c r="S439" s="582"/>
      <c r="T439" s="582"/>
      <c r="U439" s="583"/>
      <c r="V439" s="4"/>
      <c r="W439" s="4"/>
      <c r="X439" s="4"/>
      <c r="Y439" s="4"/>
      <c r="Z439" s="4"/>
    </row>
    <row r="440" spans="1:26" ht="15" hidden="1" customHeight="1" outlineLevel="2" x14ac:dyDescent="0.25">
      <c r="A440" s="13">
        <v>3</v>
      </c>
      <c r="B440" s="593"/>
      <c r="C440" s="584"/>
      <c r="D440" s="581"/>
      <c r="E440" s="582"/>
      <c r="F440" s="582"/>
      <c r="G440" s="582"/>
      <c r="H440" s="582"/>
      <c r="I440" s="582"/>
      <c r="J440" s="582"/>
      <c r="K440" s="582"/>
      <c r="L440" s="582"/>
      <c r="M440" s="582"/>
      <c r="N440" s="582"/>
      <c r="O440" s="582"/>
      <c r="P440" s="584"/>
      <c r="Q440" s="581"/>
      <c r="R440" s="582"/>
      <c r="S440" s="582"/>
      <c r="T440" s="582"/>
      <c r="U440" s="583"/>
      <c r="V440" s="4"/>
      <c r="W440" s="4"/>
      <c r="X440" s="4"/>
      <c r="Y440" s="4"/>
      <c r="Z440" s="4"/>
    </row>
    <row r="441" spans="1:26" ht="15" hidden="1" customHeight="1" outlineLevel="2" x14ac:dyDescent="0.25">
      <c r="A441" s="13">
        <v>4</v>
      </c>
      <c r="B441" s="593"/>
      <c r="C441" s="584"/>
      <c r="D441" s="581"/>
      <c r="E441" s="582"/>
      <c r="F441" s="582"/>
      <c r="G441" s="582"/>
      <c r="H441" s="582"/>
      <c r="I441" s="582"/>
      <c r="J441" s="582"/>
      <c r="K441" s="582"/>
      <c r="L441" s="582"/>
      <c r="M441" s="582"/>
      <c r="N441" s="582"/>
      <c r="O441" s="582"/>
      <c r="P441" s="584"/>
      <c r="Q441" s="581"/>
      <c r="R441" s="582"/>
      <c r="S441" s="582"/>
      <c r="T441" s="582"/>
      <c r="U441" s="583"/>
      <c r="V441" s="4"/>
      <c r="W441" s="4"/>
      <c r="X441" s="4"/>
      <c r="Y441" s="4"/>
      <c r="Z441" s="4"/>
    </row>
    <row r="442" spans="1:26" ht="15" hidden="1" customHeight="1" outlineLevel="2" x14ac:dyDescent="0.25">
      <c r="A442" s="13">
        <v>5</v>
      </c>
      <c r="B442" s="593"/>
      <c r="C442" s="584"/>
      <c r="D442" s="581"/>
      <c r="E442" s="582"/>
      <c r="F442" s="582"/>
      <c r="G442" s="582"/>
      <c r="H442" s="582"/>
      <c r="I442" s="582"/>
      <c r="J442" s="582"/>
      <c r="K442" s="582"/>
      <c r="L442" s="582"/>
      <c r="M442" s="582"/>
      <c r="N442" s="582"/>
      <c r="O442" s="582"/>
      <c r="P442" s="584"/>
      <c r="Q442" s="581"/>
      <c r="R442" s="582"/>
      <c r="S442" s="582"/>
      <c r="T442" s="582"/>
      <c r="U442" s="583"/>
      <c r="V442" s="4"/>
      <c r="W442" s="4"/>
      <c r="X442" s="4"/>
      <c r="Y442" s="4"/>
      <c r="Z442" s="4"/>
    </row>
    <row r="443" spans="1:26" ht="15" hidden="1" customHeight="1" outlineLevel="2" x14ac:dyDescent="0.25">
      <c r="A443" s="13">
        <v>6</v>
      </c>
      <c r="B443" s="593"/>
      <c r="C443" s="584"/>
      <c r="D443" s="581"/>
      <c r="E443" s="582"/>
      <c r="F443" s="582"/>
      <c r="G443" s="582"/>
      <c r="H443" s="582"/>
      <c r="I443" s="582"/>
      <c r="J443" s="582"/>
      <c r="K443" s="582"/>
      <c r="L443" s="582"/>
      <c r="M443" s="582"/>
      <c r="N443" s="582"/>
      <c r="O443" s="582"/>
      <c r="P443" s="584"/>
      <c r="Q443" s="581"/>
      <c r="R443" s="582"/>
      <c r="S443" s="582"/>
      <c r="T443" s="582"/>
      <c r="U443" s="583"/>
      <c r="V443" s="4"/>
      <c r="W443" s="4"/>
      <c r="X443" s="4"/>
      <c r="Y443" s="4"/>
      <c r="Z443" s="4"/>
    </row>
    <row r="444" spans="1:26" ht="15" hidden="1" customHeight="1" outlineLevel="2" x14ac:dyDescent="0.25">
      <c r="A444" s="13">
        <v>7</v>
      </c>
      <c r="B444" s="593"/>
      <c r="C444" s="584"/>
      <c r="D444" s="581"/>
      <c r="E444" s="582"/>
      <c r="F444" s="582"/>
      <c r="G444" s="582"/>
      <c r="H444" s="582"/>
      <c r="I444" s="582"/>
      <c r="J444" s="582"/>
      <c r="K444" s="582"/>
      <c r="L444" s="582"/>
      <c r="M444" s="582"/>
      <c r="N444" s="582"/>
      <c r="O444" s="582"/>
      <c r="P444" s="584"/>
      <c r="Q444" s="581"/>
      <c r="R444" s="582"/>
      <c r="S444" s="582"/>
      <c r="T444" s="582"/>
      <c r="U444" s="583"/>
      <c r="V444" s="4"/>
      <c r="W444" s="4"/>
      <c r="X444" s="4"/>
      <c r="Y444" s="4"/>
      <c r="Z444" s="4"/>
    </row>
    <row r="445" spans="1:26" ht="15" hidden="1" customHeight="1" outlineLevel="2" x14ac:dyDescent="0.25">
      <c r="A445" s="13">
        <v>8</v>
      </c>
      <c r="B445" s="593"/>
      <c r="C445" s="584"/>
      <c r="D445" s="581"/>
      <c r="E445" s="582"/>
      <c r="F445" s="582"/>
      <c r="G445" s="582"/>
      <c r="H445" s="582"/>
      <c r="I445" s="582"/>
      <c r="J445" s="582"/>
      <c r="K445" s="582"/>
      <c r="L445" s="582"/>
      <c r="M445" s="582"/>
      <c r="N445" s="582"/>
      <c r="O445" s="582"/>
      <c r="P445" s="584"/>
      <c r="Q445" s="581"/>
      <c r="R445" s="582"/>
      <c r="S445" s="582"/>
      <c r="T445" s="582"/>
      <c r="U445" s="583"/>
      <c r="V445" s="4"/>
      <c r="W445" s="4"/>
      <c r="X445" s="4"/>
      <c r="Y445" s="4"/>
      <c r="Z445" s="4"/>
    </row>
    <row r="446" spans="1:26" ht="15" hidden="1" customHeight="1" outlineLevel="2" x14ac:dyDescent="0.25">
      <c r="A446" s="13">
        <v>9</v>
      </c>
      <c r="B446" s="593"/>
      <c r="C446" s="584"/>
      <c r="D446" s="581"/>
      <c r="E446" s="582"/>
      <c r="F446" s="582"/>
      <c r="G446" s="582"/>
      <c r="H446" s="582"/>
      <c r="I446" s="582"/>
      <c r="J446" s="582"/>
      <c r="K446" s="582"/>
      <c r="L446" s="582"/>
      <c r="M446" s="582"/>
      <c r="N446" s="582"/>
      <c r="O446" s="582"/>
      <c r="P446" s="584"/>
      <c r="Q446" s="581"/>
      <c r="R446" s="582"/>
      <c r="S446" s="582"/>
      <c r="T446" s="582"/>
      <c r="U446" s="583"/>
      <c r="V446" s="4"/>
      <c r="W446" s="4"/>
      <c r="X446" s="4"/>
      <c r="Y446" s="4"/>
      <c r="Z446" s="4"/>
    </row>
    <row r="447" spans="1:26" ht="15" hidden="1" customHeight="1" outlineLevel="2" x14ac:dyDescent="0.25">
      <c r="A447" s="13">
        <v>10</v>
      </c>
      <c r="B447" s="593"/>
      <c r="C447" s="584"/>
      <c r="D447" s="581"/>
      <c r="E447" s="582"/>
      <c r="F447" s="582"/>
      <c r="G447" s="582"/>
      <c r="H447" s="582"/>
      <c r="I447" s="582"/>
      <c r="J447" s="582"/>
      <c r="K447" s="582"/>
      <c r="L447" s="582"/>
      <c r="M447" s="582"/>
      <c r="N447" s="582"/>
      <c r="O447" s="582"/>
      <c r="P447" s="584"/>
      <c r="Q447" s="581"/>
      <c r="R447" s="582"/>
      <c r="S447" s="582"/>
      <c r="T447" s="582"/>
      <c r="U447" s="583"/>
      <c r="V447" s="4"/>
      <c r="W447" s="4"/>
      <c r="X447" s="4"/>
      <c r="Y447" s="4"/>
      <c r="Z447" s="4"/>
    </row>
    <row r="448" spans="1:26" ht="15" hidden="1" customHeight="1" outlineLevel="2" x14ac:dyDescent="0.25">
      <c r="A448" s="13">
        <v>11</v>
      </c>
      <c r="B448" s="593"/>
      <c r="C448" s="584"/>
      <c r="D448" s="581"/>
      <c r="E448" s="582"/>
      <c r="F448" s="582"/>
      <c r="G448" s="582"/>
      <c r="H448" s="582"/>
      <c r="I448" s="582"/>
      <c r="J448" s="582"/>
      <c r="K448" s="582"/>
      <c r="L448" s="582"/>
      <c r="M448" s="582"/>
      <c r="N448" s="582"/>
      <c r="O448" s="582"/>
      <c r="P448" s="584"/>
      <c r="Q448" s="581"/>
      <c r="R448" s="582"/>
      <c r="S448" s="582"/>
      <c r="T448" s="582"/>
      <c r="U448" s="583"/>
      <c r="V448" s="4"/>
      <c r="W448" s="4"/>
      <c r="X448" s="4"/>
      <c r="Y448" s="4"/>
      <c r="Z448" s="4"/>
    </row>
    <row r="449" spans="1:26" ht="15" hidden="1" customHeight="1" outlineLevel="2" x14ac:dyDescent="0.25">
      <c r="A449" s="13">
        <v>12</v>
      </c>
      <c r="B449" s="593"/>
      <c r="C449" s="584"/>
      <c r="D449" s="581"/>
      <c r="E449" s="582"/>
      <c r="F449" s="582"/>
      <c r="G449" s="582"/>
      <c r="H449" s="582"/>
      <c r="I449" s="582"/>
      <c r="J449" s="582"/>
      <c r="K449" s="582"/>
      <c r="L449" s="582"/>
      <c r="M449" s="582"/>
      <c r="N449" s="582"/>
      <c r="O449" s="582"/>
      <c r="P449" s="584"/>
      <c r="Q449" s="581"/>
      <c r="R449" s="582"/>
      <c r="S449" s="582"/>
      <c r="T449" s="582"/>
      <c r="U449" s="583"/>
      <c r="V449" s="4"/>
      <c r="W449" s="4"/>
      <c r="X449" s="4"/>
      <c r="Y449" s="4"/>
      <c r="Z449" s="4"/>
    </row>
    <row r="450" spans="1:26" ht="15" hidden="1" customHeight="1" outlineLevel="2" x14ac:dyDescent="0.25">
      <c r="A450" s="13">
        <v>13</v>
      </c>
      <c r="B450" s="593"/>
      <c r="C450" s="584"/>
      <c r="D450" s="581"/>
      <c r="E450" s="582"/>
      <c r="F450" s="582"/>
      <c r="G450" s="582"/>
      <c r="H450" s="582"/>
      <c r="I450" s="582"/>
      <c r="J450" s="582"/>
      <c r="K450" s="582"/>
      <c r="L450" s="582"/>
      <c r="M450" s="582"/>
      <c r="N450" s="582"/>
      <c r="O450" s="582"/>
      <c r="P450" s="584"/>
      <c r="Q450" s="581"/>
      <c r="R450" s="582"/>
      <c r="S450" s="582"/>
      <c r="T450" s="582"/>
      <c r="U450" s="583"/>
      <c r="V450" s="4"/>
      <c r="W450" s="4"/>
      <c r="X450" s="4"/>
      <c r="Y450" s="4"/>
      <c r="Z450" s="4"/>
    </row>
    <row r="451" spans="1:26" ht="15" hidden="1" customHeight="1" outlineLevel="2" x14ac:dyDescent="0.25">
      <c r="A451" s="13">
        <v>14</v>
      </c>
      <c r="B451" s="593"/>
      <c r="C451" s="584"/>
      <c r="D451" s="581"/>
      <c r="E451" s="582"/>
      <c r="F451" s="582"/>
      <c r="G451" s="582"/>
      <c r="H451" s="582"/>
      <c r="I451" s="582"/>
      <c r="J451" s="582"/>
      <c r="K451" s="582"/>
      <c r="L451" s="582"/>
      <c r="M451" s="582"/>
      <c r="N451" s="582"/>
      <c r="O451" s="582"/>
      <c r="P451" s="584"/>
      <c r="Q451" s="581"/>
      <c r="R451" s="582"/>
      <c r="S451" s="582"/>
      <c r="T451" s="582"/>
      <c r="U451" s="583"/>
      <c r="V451" s="4"/>
      <c r="W451" s="4"/>
      <c r="X451" s="4"/>
      <c r="Y451" s="4"/>
      <c r="Z451" s="4"/>
    </row>
    <row r="452" spans="1:26" ht="15" hidden="1" customHeight="1" outlineLevel="2" x14ac:dyDescent="0.25">
      <c r="A452" s="13">
        <v>15</v>
      </c>
      <c r="B452" s="593"/>
      <c r="C452" s="584"/>
      <c r="D452" s="581"/>
      <c r="E452" s="582"/>
      <c r="F452" s="582"/>
      <c r="G452" s="582"/>
      <c r="H452" s="582"/>
      <c r="I452" s="582"/>
      <c r="J452" s="582"/>
      <c r="K452" s="582"/>
      <c r="L452" s="582"/>
      <c r="M452" s="582"/>
      <c r="N452" s="582"/>
      <c r="O452" s="582"/>
      <c r="P452" s="584"/>
      <c r="Q452" s="581"/>
      <c r="R452" s="582"/>
      <c r="S452" s="582"/>
      <c r="T452" s="582"/>
      <c r="U452" s="583"/>
      <c r="V452" s="4"/>
      <c r="W452" s="4"/>
      <c r="X452" s="4"/>
      <c r="Y452" s="4"/>
      <c r="Z452" s="4"/>
    </row>
    <row r="453" spans="1:26" ht="15" hidden="1" customHeight="1" outlineLevel="2" x14ac:dyDescent="0.25">
      <c r="A453" s="13">
        <v>16</v>
      </c>
      <c r="B453" s="593"/>
      <c r="C453" s="584"/>
      <c r="D453" s="581"/>
      <c r="E453" s="582"/>
      <c r="F453" s="582"/>
      <c r="G453" s="582"/>
      <c r="H453" s="582"/>
      <c r="I453" s="582"/>
      <c r="J453" s="582"/>
      <c r="K453" s="582"/>
      <c r="L453" s="582"/>
      <c r="M453" s="582"/>
      <c r="N453" s="582"/>
      <c r="O453" s="582"/>
      <c r="P453" s="584"/>
      <c r="Q453" s="581"/>
      <c r="R453" s="582"/>
      <c r="S453" s="582"/>
      <c r="T453" s="582"/>
      <c r="U453" s="583"/>
      <c r="V453" s="4"/>
      <c r="W453" s="4"/>
      <c r="X453" s="4"/>
      <c r="Y453" s="4"/>
      <c r="Z453" s="4"/>
    </row>
    <row r="454" spans="1:26" ht="15" hidden="1" customHeight="1" outlineLevel="2" x14ac:dyDescent="0.25">
      <c r="A454" s="13">
        <v>17</v>
      </c>
      <c r="B454" s="593"/>
      <c r="C454" s="584"/>
      <c r="D454" s="581"/>
      <c r="E454" s="582"/>
      <c r="F454" s="582"/>
      <c r="G454" s="582"/>
      <c r="H454" s="582"/>
      <c r="I454" s="582"/>
      <c r="J454" s="582"/>
      <c r="K454" s="582"/>
      <c r="L454" s="582"/>
      <c r="M454" s="582"/>
      <c r="N454" s="582"/>
      <c r="O454" s="582"/>
      <c r="P454" s="584"/>
      <c r="Q454" s="581"/>
      <c r="R454" s="582"/>
      <c r="S454" s="582"/>
      <c r="T454" s="582"/>
      <c r="U454" s="583"/>
      <c r="V454" s="4"/>
      <c r="W454" s="4"/>
      <c r="X454" s="4"/>
      <c r="Y454" s="4"/>
      <c r="Z454" s="4"/>
    </row>
    <row r="455" spans="1:26" ht="15" hidden="1" customHeight="1" outlineLevel="2" x14ac:dyDescent="0.25">
      <c r="A455" s="13">
        <v>18</v>
      </c>
      <c r="B455" s="593"/>
      <c r="C455" s="584"/>
      <c r="D455" s="581"/>
      <c r="E455" s="582"/>
      <c r="F455" s="582"/>
      <c r="G455" s="582"/>
      <c r="H455" s="582"/>
      <c r="I455" s="582"/>
      <c r="J455" s="582"/>
      <c r="K455" s="582"/>
      <c r="L455" s="582"/>
      <c r="M455" s="582"/>
      <c r="N455" s="582"/>
      <c r="O455" s="582"/>
      <c r="P455" s="584"/>
      <c r="Q455" s="581"/>
      <c r="R455" s="582"/>
      <c r="S455" s="582"/>
      <c r="T455" s="582"/>
      <c r="U455" s="583"/>
      <c r="V455" s="4"/>
      <c r="W455" s="4"/>
      <c r="X455" s="4"/>
      <c r="Y455" s="4"/>
      <c r="Z455" s="4"/>
    </row>
    <row r="456" spans="1:26" ht="15" hidden="1" customHeight="1" outlineLevel="2" x14ac:dyDescent="0.25">
      <c r="A456" s="13">
        <v>19</v>
      </c>
      <c r="B456" s="593"/>
      <c r="C456" s="584"/>
      <c r="D456" s="581"/>
      <c r="E456" s="582"/>
      <c r="F456" s="582"/>
      <c r="G456" s="582"/>
      <c r="H456" s="582"/>
      <c r="I456" s="582"/>
      <c r="J456" s="582"/>
      <c r="K456" s="582"/>
      <c r="L456" s="582"/>
      <c r="M456" s="582"/>
      <c r="N456" s="582"/>
      <c r="O456" s="582"/>
      <c r="P456" s="584"/>
      <c r="Q456" s="581"/>
      <c r="R456" s="582"/>
      <c r="S456" s="582"/>
      <c r="T456" s="582"/>
      <c r="U456" s="583"/>
      <c r="V456" s="4"/>
      <c r="W456" s="4"/>
      <c r="X456" s="4"/>
      <c r="Y456" s="4"/>
      <c r="Z456" s="4"/>
    </row>
    <row r="457" spans="1:26" ht="15" hidden="1" customHeight="1" outlineLevel="2" x14ac:dyDescent="0.25">
      <c r="A457" s="13">
        <v>20</v>
      </c>
      <c r="B457" s="593"/>
      <c r="C457" s="584"/>
      <c r="D457" s="581"/>
      <c r="E457" s="582"/>
      <c r="F457" s="582"/>
      <c r="G457" s="582"/>
      <c r="H457" s="582"/>
      <c r="I457" s="582"/>
      <c r="J457" s="582"/>
      <c r="K457" s="582"/>
      <c r="L457" s="582"/>
      <c r="M457" s="582"/>
      <c r="N457" s="582"/>
      <c r="O457" s="582"/>
      <c r="P457" s="584"/>
      <c r="Q457" s="581"/>
      <c r="R457" s="582"/>
      <c r="S457" s="582"/>
      <c r="T457" s="582"/>
      <c r="U457" s="583"/>
      <c r="V457" s="4"/>
      <c r="W457" s="4"/>
      <c r="X457" s="4"/>
      <c r="Y457" s="4"/>
      <c r="Z457" s="4"/>
    </row>
    <row r="458" spans="1:26" ht="15" hidden="1" customHeight="1" outlineLevel="2" x14ac:dyDescent="0.25">
      <c r="A458" s="13">
        <v>21</v>
      </c>
      <c r="B458" s="593"/>
      <c r="C458" s="584"/>
      <c r="D458" s="581"/>
      <c r="E458" s="582"/>
      <c r="F458" s="582"/>
      <c r="G458" s="582"/>
      <c r="H458" s="582"/>
      <c r="I458" s="582"/>
      <c r="J458" s="582"/>
      <c r="K458" s="582"/>
      <c r="L458" s="582"/>
      <c r="M458" s="582"/>
      <c r="N458" s="582"/>
      <c r="O458" s="582"/>
      <c r="P458" s="584"/>
      <c r="Q458" s="581"/>
      <c r="R458" s="582"/>
      <c r="S458" s="582"/>
      <c r="T458" s="582"/>
      <c r="U458" s="583"/>
      <c r="V458" s="4"/>
      <c r="W458" s="4"/>
      <c r="X458" s="4"/>
      <c r="Y458" s="4"/>
      <c r="Z458" s="4"/>
    </row>
    <row r="459" spans="1:26" ht="15" hidden="1" customHeight="1" outlineLevel="2" x14ac:dyDescent="0.25">
      <c r="A459" s="13">
        <v>22</v>
      </c>
      <c r="B459" s="593"/>
      <c r="C459" s="584"/>
      <c r="D459" s="581"/>
      <c r="E459" s="582"/>
      <c r="F459" s="582"/>
      <c r="G459" s="582"/>
      <c r="H459" s="582"/>
      <c r="I459" s="582"/>
      <c r="J459" s="582"/>
      <c r="K459" s="582"/>
      <c r="L459" s="582"/>
      <c r="M459" s="582"/>
      <c r="N459" s="582"/>
      <c r="O459" s="582"/>
      <c r="P459" s="584"/>
      <c r="Q459" s="581"/>
      <c r="R459" s="582"/>
      <c r="S459" s="582"/>
      <c r="T459" s="582"/>
      <c r="U459" s="583"/>
      <c r="V459" s="4"/>
      <c r="W459" s="4"/>
      <c r="X459" s="4"/>
      <c r="Y459" s="4"/>
      <c r="Z459" s="4"/>
    </row>
    <row r="460" spans="1:26" ht="15" hidden="1" customHeight="1" outlineLevel="2" x14ac:dyDescent="0.25">
      <c r="A460" s="13">
        <v>23</v>
      </c>
      <c r="B460" s="593"/>
      <c r="C460" s="584"/>
      <c r="D460" s="581"/>
      <c r="E460" s="582"/>
      <c r="F460" s="582"/>
      <c r="G460" s="582"/>
      <c r="H460" s="582"/>
      <c r="I460" s="582"/>
      <c r="J460" s="582"/>
      <c r="K460" s="582"/>
      <c r="L460" s="582"/>
      <c r="M460" s="582"/>
      <c r="N460" s="582"/>
      <c r="O460" s="582"/>
      <c r="P460" s="584"/>
      <c r="Q460" s="581"/>
      <c r="R460" s="582"/>
      <c r="S460" s="582"/>
      <c r="T460" s="582"/>
      <c r="U460" s="583"/>
      <c r="V460" s="4"/>
      <c r="W460" s="4"/>
      <c r="X460" s="4"/>
      <c r="Y460" s="4"/>
      <c r="Z460" s="4"/>
    </row>
    <row r="461" spans="1:26" ht="15" hidden="1" customHeight="1" outlineLevel="2" x14ac:dyDescent="0.25">
      <c r="A461" s="13">
        <v>24</v>
      </c>
      <c r="B461" s="593"/>
      <c r="C461" s="584"/>
      <c r="D461" s="581"/>
      <c r="E461" s="582"/>
      <c r="F461" s="582"/>
      <c r="G461" s="582"/>
      <c r="H461" s="582"/>
      <c r="I461" s="582"/>
      <c r="J461" s="582"/>
      <c r="K461" s="582"/>
      <c r="L461" s="582"/>
      <c r="M461" s="582"/>
      <c r="N461" s="582"/>
      <c r="O461" s="582"/>
      <c r="P461" s="584"/>
      <c r="Q461" s="581"/>
      <c r="R461" s="582"/>
      <c r="S461" s="582"/>
      <c r="T461" s="582"/>
      <c r="U461" s="583"/>
      <c r="V461" s="4"/>
      <c r="W461" s="4"/>
      <c r="X461" s="4"/>
      <c r="Y461" s="4"/>
      <c r="Z461" s="4"/>
    </row>
    <row r="462" spans="1:26" ht="15" hidden="1" customHeight="1" outlineLevel="2" x14ac:dyDescent="0.25">
      <c r="A462" s="13">
        <v>25</v>
      </c>
      <c r="B462" s="593"/>
      <c r="C462" s="584"/>
      <c r="D462" s="581"/>
      <c r="E462" s="582"/>
      <c r="F462" s="582"/>
      <c r="G462" s="582"/>
      <c r="H462" s="582"/>
      <c r="I462" s="582"/>
      <c r="J462" s="582"/>
      <c r="K462" s="582"/>
      <c r="L462" s="582"/>
      <c r="M462" s="582"/>
      <c r="N462" s="582"/>
      <c r="O462" s="582"/>
      <c r="P462" s="584"/>
      <c r="Q462" s="581"/>
      <c r="R462" s="582"/>
      <c r="S462" s="582"/>
      <c r="T462" s="582"/>
      <c r="U462" s="583"/>
      <c r="V462" s="4"/>
      <c r="W462" s="4"/>
      <c r="X462" s="4"/>
      <c r="Y462" s="4"/>
      <c r="Z462" s="4"/>
    </row>
    <row r="463" spans="1:26" ht="15" hidden="1" customHeight="1" outlineLevel="2" x14ac:dyDescent="0.25">
      <c r="A463" s="13">
        <v>26</v>
      </c>
      <c r="B463" s="593"/>
      <c r="C463" s="584"/>
      <c r="D463" s="581"/>
      <c r="E463" s="582"/>
      <c r="F463" s="582"/>
      <c r="G463" s="582"/>
      <c r="H463" s="582"/>
      <c r="I463" s="582"/>
      <c r="J463" s="582"/>
      <c r="K463" s="582"/>
      <c r="L463" s="582"/>
      <c r="M463" s="582"/>
      <c r="N463" s="582"/>
      <c r="O463" s="582"/>
      <c r="P463" s="584"/>
      <c r="Q463" s="581"/>
      <c r="R463" s="582"/>
      <c r="S463" s="582"/>
      <c r="T463" s="582"/>
      <c r="U463" s="583"/>
      <c r="V463" s="4"/>
      <c r="W463" s="4"/>
      <c r="X463" s="4"/>
      <c r="Y463" s="4"/>
      <c r="Z463" s="4"/>
    </row>
    <row r="464" spans="1:26" ht="15" hidden="1" customHeight="1" outlineLevel="2" x14ac:dyDescent="0.25">
      <c r="A464" s="13">
        <v>27</v>
      </c>
      <c r="B464" s="593"/>
      <c r="C464" s="584"/>
      <c r="D464" s="581"/>
      <c r="E464" s="582"/>
      <c r="F464" s="582"/>
      <c r="G464" s="582"/>
      <c r="H464" s="582"/>
      <c r="I464" s="582"/>
      <c r="J464" s="582"/>
      <c r="K464" s="582"/>
      <c r="L464" s="582"/>
      <c r="M464" s="582"/>
      <c r="N464" s="582"/>
      <c r="O464" s="582"/>
      <c r="P464" s="584"/>
      <c r="Q464" s="581"/>
      <c r="R464" s="582"/>
      <c r="S464" s="582"/>
      <c r="T464" s="582"/>
      <c r="U464" s="583"/>
      <c r="V464" s="4"/>
      <c r="W464" s="4"/>
      <c r="X464" s="4"/>
      <c r="Y464" s="4"/>
      <c r="Z464" s="4"/>
    </row>
    <row r="465" spans="1:26" ht="15" hidden="1" customHeight="1" outlineLevel="2" x14ac:dyDescent="0.25">
      <c r="A465" s="13">
        <v>28</v>
      </c>
      <c r="B465" s="593"/>
      <c r="C465" s="584"/>
      <c r="D465" s="581"/>
      <c r="E465" s="582"/>
      <c r="F465" s="582"/>
      <c r="G465" s="582"/>
      <c r="H465" s="582"/>
      <c r="I465" s="582"/>
      <c r="J465" s="582"/>
      <c r="K465" s="582"/>
      <c r="L465" s="582"/>
      <c r="M465" s="582"/>
      <c r="N465" s="582"/>
      <c r="O465" s="582"/>
      <c r="P465" s="584"/>
      <c r="Q465" s="581"/>
      <c r="R465" s="582"/>
      <c r="S465" s="582"/>
      <c r="T465" s="582"/>
      <c r="U465" s="583"/>
      <c r="V465" s="4"/>
      <c r="W465" s="4"/>
      <c r="X465" s="4"/>
      <c r="Y465" s="4"/>
      <c r="Z465" s="4"/>
    </row>
    <row r="466" spans="1:26" ht="15" hidden="1" customHeight="1" outlineLevel="2" x14ac:dyDescent="0.25">
      <c r="A466" s="13">
        <v>29</v>
      </c>
      <c r="B466" s="593"/>
      <c r="C466" s="584"/>
      <c r="D466" s="581"/>
      <c r="E466" s="582"/>
      <c r="F466" s="582"/>
      <c r="G466" s="582"/>
      <c r="H466" s="582"/>
      <c r="I466" s="582"/>
      <c r="J466" s="582"/>
      <c r="K466" s="582"/>
      <c r="L466" s="582"/>
      <c r="M466" s="582"/>
      <c r="N466" s="582"/>
      <c r="O466" s="582"/>
      <c r="P466" s="584"/>
      <c r="Q466" s="581"/>
      <c r="R466" s="582"/>
      <c r="S466" s="582"/>
      <c r="T466" s="582"/>
      <c r="U466" s="583"/>
      <c r="V466" s="4"/>
      <c r="W466" s="4"/>
      <c r="X466" s="4"/>
      <c r="Y466" s="4"/>
      <c r="Z466" s="4"/>
    </row>
    <row r="467" spans="1:26" ht="15" hidden="1" customHeight="1" outlineLevel="2" x14ac:dyDescent="0.25">
      <c r="A467" s="13">
        <v>30</v>
      </c>
      <c r="B467" s="593"/>
      <c r="C467" s="584"/>
      <c r="D467" s="581"/>
      <c r="E467" s="582"/>
      <c r="F467" s="582"/>
      <c r="G467" s="582"/>
      <c r="H467" s="582"/>
      <c r="I467" s="582"/>
      <c r="J467" s="582"/>
      <c r="K467" s="582"/>
      <c r="L467" s="582"/>
      <c r="M467" s="582"/>
      <c r="N467" s="582"/>
      <c r="O467" s="582"/>
      <c r="P467" s="584"/>
      <c r="Q467" s="581"/>
      <c r="R467" s="582"/>
      <c r="S467" s="582"/>
      <c r="T467" s="582"/>
      <c r="U467" s="583"/>
      <c r="V467" s="4"/>
      <c r="W467" s="4"/>
      <c r="X467" s="4"/>
      <c r="Y467" s="4"/>
      <c r="Z467" s="4"/>
    </row>
    <row r="468" spans="1:26" ht="15" hidden="1" customHeight="1" outlineLevel="2" x14ac:dyDescent="0.25">
      <c r="A468" s="13">
        <v>31</v>
      </c>
      <c r="B468" s="593"/>
      <c r="C468" s="584"/>
      <c r="D468" s="581"/>
      <c r="E468" s="582"/>
      <c r="F468" s="582"/>
      <c r="G468" s="582"/>
      <c r="H468" s="582"/>
      <c r="I468" s="582"/>
      <c r="J468" s="582"/>
      <c r="K468" s="582"/>
      <c r="L468" s="582"/>
      <c r="M468" s="582"/>
      <c r="N468" s="582"/>
      <c r="O468" s="582"/>
      <c r="P468" s="584"/>
      <c r="Q468" s="581"/>
      <c r="R468" s="582"/>
      <c r="S468" s="582"/>
      <c r="T468" s="582"/>
      <c r="U468" s="583"/>
      <c r="V468" s="4"/>
      <c r="W468" s="4"/>
      <c r="X468" s="4"/>
      <c r="Y468" s="4"/>
      <c r="Z468" s="4"/>
    </row>
    <row r="469" spans="1:26" ht="15" hidden="1" customHeight="1" outlineLevel="2" x14ac:dyDescent="0.25">
      <c r="A469" s="13">
        <v>32</v>
      </c>
      <c r="B469" s="593"/>
      <c r="C469" s="584"/>
      <c r="D469" s="581"/>
      <c r="E469" s="582"/>
      <c r="F469" s="582"/>
      <c r="G469" s="582"/>
      <c r="H469" s="582"/>
      <c r="I469" s="582"/>
      <c r="J469" s="582"/>
      <c r="K469" s="582"/>
      <c r="L469" s="582"/>
      <c r="M469" s="582"/>
      <c r="N469" s="582"/>
      <c r="O469" s="582"/>
      <c r="P469" s="584"/>
      <c r="Q469" s="581"/>
      <c r="R469" s="582"/>
      <c r="S469" s="582"/>
      <c r="T469" s="582"/>
      <c r="U469" s="583"/>
      <c r="V469" s="4"/>
      <c r="W469" s="4"/>
      <c r="X469" s="4"/>
      <c r="Y469" s="4"/>
      <c r="Z469" s="4"/>
    </row>
    <row r="470" spans="1:26" ht="15" hidden="1" customHeight="1" outlineLevel="2" x14ac:dyDescent="0.25">
      <c r="A470" s="13">
        <v>33</v>
      </c>
      <c r="B470" s="593"/>
      <c r="C470" s="584"/>
      <c r="D470" s="581"/>
      <c r="E470" s="582"/>
      <c r="F470" s="582"/>
      <c r="G470" s="582"/>
      <c r="H470" s="582"/>
      <c r="I470" s="582"/>
      <c r="J470" s="582"/>
      <c r="K470" s="582"/>
      <c r="L470" s="582"/>
      <c r="M470" s="582"/>
      <c r="N470" s="582"/>
      <c r="O470" s="582"/>
      <c r="P470" s="584"/>
      <c r="Q470" s="581"/>
      <c r="R470" s="582"/>
      <c r="S470" s="582"/>
      <c r="T470" s="582"/>
      <c r="U470" s="583"/>
      <c r="V470" s="4"/>
      <c r="W470" s="4"/>
      <c r="X470" s="4"/>
      <c r="Y470" s="4"/>
      <c r="Z470" s="4"/>
    </row>
    <row r="471" spans="1:26" ht="15" hidden="1" customHeight="1" outlineLevel="2" x14ac:dyDescent="0.25">
      <c r="A471" s="13">
        <v>34</v>
      </c>
      <c r="B471" s="593"/>
      <c r="C471" s="584"/>
      <c r="D471" s="581"/>
      <c r="E471" s="582"/>
      <c r="F471" s="582"/>
      <c r="G471" s="582"/>
      <c r="H471" s="582"/>
      <c r="I471" s="582"/>
      <c r="J471" s="582"/>
      <c r="K471" s="582"/>
      <c r="L471" s="582"/>
      <c r="M471" s="582"/>
      <c r="N471" s="582"/>
      <c r="O471" s="582"/>
      <c r="P471" s="584"/>
      <c r="Q471" s="581"/>
      <c r="R471" s="582"/>
      <c r="S471" s="582"/>
      <c r="T471" s="582"/>
      <c r="U471" s="583"/>
      <c r="V471" s="4"/>
      <c r="W471" s="4"/>
      <c r="X471" s="4"/>
      <c r="Y471" s="4"/>
      <c r="Z471" s="4"/>
    </row>
    <row r="472" spans="1:26" ht="15" hidden="1" customHeight="1" outlineLevel="2" x14ac:dyDescent="0.25">
      <c r="A472" s="13">
        <v>35</v>
      </c>
      <c r="B472" s="593"/>
      <c r="C472" s="584"/>
      <c r="D472" s="581"/>
      <c r="E472" s="582"/>
      <c r="F472" s="582"/>
      <c r="G472" s="582"/>
      <c r="H472" s="582"/>
      <c r="I472" s="582"/>
      <c r="J472" s="582"/>
      <c r="K472" s="582"/>
      <c r="L472" s="582"/>
      <c r="M472" s="582"/>
      <c r="N472" s="582"/>
      <c r="O472" s="582"/>
      <c r="P472" s="584"/>
      <c r="Q472" s="581"/>
      <c r="R472" s="582"/>
      <c r="S472" s="582"/>
      <c r="T472" s="582"/>
      <c r="U472" s="583"/>
      <c r="V472" s="4"/>
      <c r="W472" s="4"/>
      <c r="X472" s="4"/>
      <c r="Y472" s="4"/>
      <c r="Z472" s="4"/>
    </row>
    <row r="473" spans="1:26" ht="15" hidden="1" customHeight="1" outlineLevel="2" x14ac:dyDescent="0.25">
      <c r="A473" s="13">
        <v>36</v>
      </c>
      <c r="B473" s="593"/>
      <c r="C473" s="584"/>
      <c r="D473" s="581"/>
      <c r="E473" s="582"/>
      <c r="F473" s="582"/>
      <c r="G473" s="582"/>
      <c r="H473" s="582"/>
      <c r="I473" s="582"/>
      <c r="J473" s="582"/>
      <c r="K473" s="582"/>
      <c r="L473" s="582"/>
      <c r="M473" s="582"/>
      <c r="N473" s="582"/>
      <c r="O473" s="582"/>
      <c r="P473" s="584"/>
      <c r="Q473" s="581"/>
      <c r="R473" s="582"/>
      <c r="S473" s="582"/>
      <c r="T473" s="582"/>
      <c r="U473" s="583"/>
      <c r="V473" s="4"/>
      <c r="W473" s="4"/>
      <c r="X473" s="4"/>
      <c r="Y473" s="4"/>
      <c r="Z473" s="4"/>
    </row>
    <row r="474" spans="1:26" ht="15" hidden="1" customHeight="1" outlineLevel="2" x14ac:dyDescent="0.25">
      <c r="A474" s="13">
        <v>37</v>
      </c>
      <c r="B474" s="593"/>
      <c r="C474" s="584"/>
      <c r="D474" s="581"/>
      <c r="E474" s="582"/>
      <c r="F474" s="582"/>
      <c r="G474" s="582"/>
      <c r="H474" s="582"/>
      <c r="I474" s="582"/>
      <c r="J474" s="582"/>
      <c r="K474" s="582"/>
      <c r="L474" s="582"/>
      <c r="M474" s="582"/>
      <c r="N474" s="582"/>
      <c r="O474" s="582"/>
      <c r="P474" s="584"/>
      <c r="Q474" s="581"/>
      <c r="R474" s="582"/>
      <c r="S474" s="582"/>
      <c r="T474" s="582"/>
      <c r="U474" s="583"/>
      <c r="V474" s="4"/>
      <c r="W474" s="4"/>
      <c r="X474" s="4"/>
      <c r="Y474" s="4"/>
      <c r="Z474" s="4"/>
    </row>
    <row r="475" spans="1:26" ht="15" hidden="1" customHeight="1" outlineLevel="2" x14ac:dyDescent="0.25">
      <c r="A475" s="13">
        <v>38</v>
      </c>
      <c r="B475" s="593"/>
      <c r="C475" s="584"/>
      <c r="D475" s="581"/>
      <c r="E475" s="582"/>
      <c r="F475" s="582"/>
      <c r="G475" s="582"/>
      <c r="H475" s="582"/>
      <c r="I475" s="582"/>
      <c r="J475" s="582"/>
      <c r="K475" s="582"/>
      <c r="L475" s="582"/>
      <c r="M475" s="582"/>
      <c r="N475" s="582"/>
      <c r="O475" s="582"/>
      <c r="P475" s="584"/>
      <c r="Q475" s="581"/>
      <c r="R475" s="582"/>
      <c r="S475" s="582"/>
      <c r="T475" s="582"/>
      <c r="U475" s="583"/>
      <c r="V475" s="4"/>
      <c r="W475" s="4"/>
      <c r="X475" s="4"/>
      <c r="Y475" s="4"/>
      <c r="Z475" s="4"/>
    </row>
    <row r="476" spans="1:26" ht="15" hidden="1" customHeight="1" outlineLevel="2" x14ac:dyDescent="0.25">
      <c r="A476" s="13">
        <v>39</v>
      </c>
      <c r="B476" s="593"/>
      <c r="C476" s="584"/>
      <c r="D476" s="581"/>
      <c r="E476" s="582"/>
      <c r="F476" s="582"/>
      <c r="G476" s="582"/>
      <c r="H476" s="582"/>
      <c r="I476" s="582"/>
      <c r="J476" s="582"/>
      <c r="K476" s="582"/>
      <c r="L476" s="582"/>
      <c r="M476" s="582"/>
      <c r="N476" s="582"/>
      <c r="O476" s="582"/>
      <c r="P476" s="584"/>
      <c r="Q476" s="581"/>
      <c r="R476" s="582"/>
      <c r="S476" s="582"/>
      <c r="T476" s="582"/>
      <c r="U476" s="583"/>
      <c r="V476" s="4"/>
      <c r="W476" s="4"/>
      <c r="X476" s="4"/>
      <c r="Y476" s="4"/>
      <c r="Z476" s="4"/>
    </row>
    <row r="477" spans="1:26" ht="15" hidden="1" customHeight="1" outlineLevel="2" x14ac:dyDescent="0.25">
      <c r="A477" s="13">
        <v>40</v>
      </c>
      <c r="B477" s="593"/>
      <c r="C477" s="584"/>
      <c r="D477" s="581"/>
      <c r="E477" s="582"/>
      <c r="F477" s="582"/>
      <c r="G477" s="582"/>
      <c r="H477" s="582"/>
      <c r="I477" s="582"/>
      <c r="J477" s="582"/>
      <c r="K477" s="582"/>
      <c r="L477" s="582"/>
      <c r="M477" s="582"/>
      <c r="N477" s="582"/>
      <c r="O477" s="582"/>
      <c r="P477" s="584"/>
      <c r="Q477" s="581"/>
      <c r="R477" s="582"/>
      <c r="S477" s="582"/>
      <c r="T477" s="582"/>
      <c r="U477" s="583"/>
      <c r="V477" s="4"/>
      <c r="W477" s="4"/>
      <c r="X477" s="4"/>
      <c r="Y477" s="4"/>
      <c r="Z477" s="4"/>
    </row>
    <row r="478" spans="1:26" ht="15" hidden="1" customHeight="1" outlineLevel="2" x14ac:dyDescent="0.25">
      <c r="A478" s="13">
        <v>41</v>
      </c>
      <c r="B478" s="593"/>
      <c r="C478" s="584"/>
      <c r="D478" s="581"/>
      <c r="E478" s="582"/>
      <c r="F478" s="582"/>
      <c r="G478" s="582"/>
      <c r="H478" s="582"/>
      <c r="I478" s="582"/>
      <c r="J478" s="582"/>
      <c r="K478" s="582"/>
      <c r="L478" s="582"/>
      <c r="M478" s="582"/>
      <c r="N478" s="582"/>
      <c r="O478" s="582"/>
      <c r="P478" s="584"/>
      <c r="Q478" s="581"/>
      <c r="R478" s="582"/>
      <c r="S478" s="582"/>
      <c r="T478" s="582"/>
      <c r="U478" s="583"/>
      <c r="V478" s="4"/>
      <c r="W478" s="4"/>
      <c r="X478" s="4"/>
      <c r="Y478" s="4"/>
      <c r="Z478" s="4"/>
    </row>
    <row r="479" spans="1:26" ht="15" hidden="1" customHeight="1" outlineLevel="2" x14ac:dyDescent="0.25">
      <c r="A479" s="13">
        <v>42</v>
      </c>
      <c r="B479" s="593"/>
      <c r="C479" s="584"/>
      <c r="D479" s="581"/>
      <c r="E479" s="582"/>
      <c r="F479" s="582"/>
      <c r="G479" s="582"/>
      <c r="H479" s="582"/>
      <c r="I479" s="582"/>
      <c r="J479" s="582"/>
      <c r="K479" s="582"/>
      <c r="L479" s="582"/>
      <c r="M479" s="582"/>
      <c r="N479" s="582"/>
      <c r="O479" s="582"/>
      <c r="P479" s="584"/>
      <c r="Q479" s="581"/>
      <c r="R479" s="582"/>
      <c r="S479" s="582"/>
      <c r="T479" s="582"/>
      <c r="U479" s="583"/>
      <c r="V479" s="4"/>
      <c r="W479" s="4"/>
      <c r="X479" s="4"/>
      <c r="Y479" s="4"/>
      <c r="Z479" s="4"/>
    </row>
    <row r="480" spans="1:26" ht="15" hidden="1" customHeight="1" outlineLevel="2" x14ac:dyDescent="0.25">
      <c r="A480" s="13">
        <v>43</v>
      </c>
      <c r="B480" s="593"/>
      <c r="C480" s="584"/>
      <c r="D480" s="581"/>
      <c r="E480" s="582"/>
      <c r="F480" s="582"/>
      <c r="G480" s="582"/>
      <c r="H480" s="582"/>
      <c r="I480" s="582"/>
      <c r="J480" s="582"/>
      <c r="K480" s="582"/>
      <c r="L480" s="582"/>
      <c r="M480" s="582"/>
      <c r="N480" s="582"/>
      <c r="O480" s="582"/>
      <c r="P480" s="584"/>
      <c r="Q480" s="581"/>
      <c r="R480" s="582"/>
      <c r="S480" s="582"/>
      <c r="T480" s="582"/>
      <c r="U480" s="583"/>
      <c r="V480" s="4"/>
      <c r="W480" s="4"/>
      <c r="X480" s="4"/>
      <c r="Y480" s="4"/>
      <c r="Z480" s="4"/>
    </row>
    <row r="481" spans="1:26" ht="15" hidden="1" customHeight="1" outlineLevel="2" x14ac:dyDescent="0.25">
      <c r="A481" s="13">
        <v>44</v>
      </c>
      <c r="B481" s="593"/>
      <c r="C481" s="584"/>
      <c r="D481" s="581"/>
      <c r="E481" s="582"/>
      <c r="F481" s="582"/>
      <c r="G481" s="582"/>
      <c r="H481" s="582"/>
      <c r="I481" s="582"/>
      <c r="J481" s="582"/>
      <c r="K481" s="582"/>
      <c r="L481" s="582"/>
      <c r="M481" s="582"/>
      <c r="N481" s="582"/>
      <c r="O481" s="582"/>
      <c r="P481" s="584"/>
      <c r="Q481" s="581"/>
      <c r="R481" s="582"/>
      <c r="S481" s="582"/>
      <c r="T481" s="582"/>
      <c r="U481" s="583"/>
      <c r="V481" s="4"/>
      <c r="W481" s="4"/>
      <c r="X481" s="4"/>
      <c r="Y481" s="4"/>
      <c r="Z481" s="4"/>
    </row>
    <row r="482" spans="1:26" ht="15" hidden="1" customHeight="1" outlineLevel="2" x14ac:dyDescent="0.25">
      <c r="A482" s="13">
        <v>45</v>
      </c>
      <c r="B482" s="593"/>
      <c r="C482" s="584"/>
      <c r="D482" s="581"/>
      <c r="E482" s="582"/>
      <c r="F482" s="582"/>
      <c r="G482" s="582"/>
      <c r="H482" s="582"/>
      <c r="I482" s="582"/>
      <c r="J482" s="582"/>
      <c r="K482" s="582"/>
      <c r="L482" s="582"/>
      <c r="M482" s="582"/>
      <c r="N482" s="582"/>
      <c r="O482" s="582"/>
      <c r="P482" s="584"/>
      <c r="Q482" s="581"/>
      <c r="R482" s="582"/>
      <c r="S482" s="582"/>
      <c r="T482" s="582"/>
      <c r="U482" s="583"/>
      <c r="V482" s="4"/>
      <c r="W482" s="4"/>
      <c r="X482" s="4"/>
      <c r="Y482" s="4"/>
      <c r="Z482" s="4"/>
    </row>
    <row r="483" spans="1:26" ht="15" hidden="1" customHeight="1" outlineLevel="2" x14ac:dyDescent="0.25">
      <c r="A483" s="13">
        <v>46</v>
      </c>
      <c r="B483" s="593"/>
      <c r="C483" s="584"/>
      <c r="D483" s="581"/>
      <c r="E483" s="582"/>
      <c r="F483" s="582"/>
      <c r="G483" s="582"/>
      <c r="H483" s="582"/>
      <c r="I483" s="582"/>
      <c r="J483" s="582"/>
      <c r="K483" s="582"/>
      <c r="L483" s="582"/>
      <c r="M483" s="582"/>
      <c r="N483" s="582"/>
      <c r="O483" s="582"/>
      <c r="P483" s="584"/>
      <c r="Q483" s="581"/>
      <c r="R483" s="582"/>
      <c r="S483" s="582"/>
      <c r="T483" s="582"/>
      <c r="U483" s="583"/>
      <c r="V483" s="4"/>
      <c r="W483" s="4"/>
      <c r="X483" s="4"/>
      <c r="Y483" s="4"/>
      <c r="Z483" s="4"/>
    </row>
    <row r="484" spans="1:26" ht="15" hidden="1" customHeight="1" outlineLevel="2" x14ac:dyDescent="0.25">
      <c r="A484" s="13">
        <v>47</v>
      </c>
      <c r="B484" s="593"/>
      <c r="C484" s="584"/>
      <c r="D484" s="581"/>
      <c r="E484" s="582"/>
      <c r="F484" s="582"/>
      <c r="G484" s="582"/>
      <c r="H484" s="582"/>
      <c r="I484" s="582"/>
      <c r="J484" s="582"/>
      <c r="K484" s="582"/>
      <c r="L484" s="582"/>
      <c r="M484" s="582"/>
      <c r="N484" s="582"/>
      <c r="O484" s="582"/>
      <c r="P484" s="584"/>
      <c r="Q484" s="581"/>
      <c r="R484" s="582"/>
      <c r="S484" s="582"/>
      <c r="T484" s="582"/>
      <c r="U484" s="583"/>
      <c r="V484" s="4"/>
      <c r="W484" s="4"/>
      <c r="X484" s="4"/>
      <c r="Y484" s="4"/>
      <c r="Z484" s="4"/>
    </row>
    <row r="485" spans="1:26" ht="15" hidden="1" customHeight="1" outlineLevel="2" x14ac:dyDescent="0.25">
      <c r="A485" s="13">
        <v>48</v>
      </c>
      <c r="B485" s="593"/>
      <c r="C485" s="584"/>
      <c r="D485" s="581"/>
      <c r="E485" s="582"/>
      <c r="F485" s="582"/>
      <c r="G485" s="582"/>
      <c r="H485" s="582"/>
      <c r="I485" s="582"/>
      <c r="J485" s="582"/>
      <c r="K485" s="582"/>
      <c r="L485" s="582"/>
      <c r="M485" s="582"/>
      <c r="N485" s="582"/>
      <c r="O485" s="582"/>
      <c r="P485" s="584"/>
      <c r="Q485" s="581"/>
      <c r="R485" s="582"/>
      <c r="S485" s="582"/>
      <c r="T485" s="582"/>
      <c r="U485" s="583"/>
      <c r="V485" s="4"/>
      <c r="W485" s="4"/>
      <c r="X485" s="4"/>
      <c r="Y485" s="4"/>
      <c r="Z485" s="4"/>
    </row>
    <row r="486" spans="1:26" ht="15" hidden="1" customHeight="1" outlineLevel="2" x14ac:dyDescent="0.25">
      <c r="A486" s="13">
        <v>49</v>
      </c>
      <c r="B486" s="593"/>
      <c r="C486" s="584"/>
      <c r="D486" s="581"/>
      <c r="E486" s="582"/>
      <c r="F486" s="582"/>
      <c r="G486" s="582"/>
      <c r="H486" s="582"/>
      <c r="I486" s="582"/>
      <c r="J486" s="582"/>
      <c r="K486" s="582"/>
      <c r="L486" s="582"/>
      <c r="M486" s="582"/>
      <c r="N486" s="582"/>
      <c r="O486" s="582"/>
      <c r="P486" s="584"/>
      <c r="Q486" s="581"/>
      <c r="R486" s="582"/>
      <c r="S486" s="582"/>
      <c r="T486" s="582"/>
      <c r="U486" s="583"/>
      <c r="V486" s="4"/>
      <c r="W486" s="4"/>
      <c r="X486" s="4"/>
      <c r="Y486" s="4"/>
      <c r="Z486" s="4"/>
    </row>
    <row r="487" spans="1:26" ht="15" hidden="1" customHeight="1" outlineLevel="2" x14ac:dyDescent="0.25">
      <c r="A487" s="13">
        <v>50</v>
      </c>
      <c r="B487" s="593"/>
      <c r="C487" s="584"/>
      <c r="D487" s="581"/>
      <c r="E487" s="582"/>
      <c r="F487" s="582"/>
      <c r="G487" s="582"/>
      <c r="H487" s="582"/>
      <c r="I487" s="582"/>
      <c r="J487" s="582"/>
      <c r="K487" s="582"/>
      <c r="L487" s="582"/>
      <c r="M487" s="582"/>
      <c r="N487" s="582"/>
      <c r="O487" s="582"/>
      <c r="P487" s="584"/>
      <c r="Q487" s="581"/>
      <c r="R487" s="582"/>
      <c r="S487" s="582"/>
      <c r="T487" s="582"/>
      <c r="U487" s="583"/>
      <c r="V487" s="4"/>
      <c r="W487" s="4"/>
      <c r="X487" s="4"/>
      <c r="Y487" s="4"/>
      <c r="Z487" s="4"/>
    </row>
    <row r="488" spans="1:26" ht="15" hidden="1" customHeight="1" outlineLevel="2" x14ac:dyDescent="0.25">
      <c r="A488" s="13">
        <v>51</v>
      </c>
      <c r="B488" s="593"/>
      <c r="C488" s="584"/>
      <c r="D488" s="581"/>
      <c r="E488" s="582"/>
      <c r="F488" s="582"/>
      <c r="G488" s="582"/>
      <c r="H488" s="582"/>
      <c r="I488" s="582"/>
      <c r="J488" s="582"/>
      <c r="K488" s="582"/>
      <c r="L488" s="582"/>
      <c r="M488" s="582"/>
      <c r="N488" s="582"/>
      <c r="O488" s="582"/>
      <c r="P488" s="584"/>
      <c r="Q488" s="581"/>
      <c r="R488" s="582"/>
      <c r="S488" s="582"/>
      <c r="T488" s="582"/>
      <c r="U488" s="583"/>
      <c r="V488" s="4"/>
      <c r="W488" s="4"/>
      <c r="X488" s="4"/>
      <c r="Y488" s="4"/>
      <c r="Z488" s="4"/>
    </row>
    <row r="489" spans="1:26" ht="15" hidden="1" customHeight="1" outlineLevel="2" x14ac:dyDescent="0.25">
      <c r="A489" s="13">
        <v>52</v>
      </c>
      <c r="B489" s="593"/>
      <c r="C489" s="584"/>
      <c r="D489" s="581"/>
      <c r="E489" s="582"/>
      <c r="F489" s="582"/>
      <c r="G489" s="582"/>
      <c r="H489" s="582"/>
      <c r="I489" s="582"/>
      <c r="J489" s="582"/>
      <c r="K489" s="582"/>
      <c r="L489" s="582"/>
      <c r="M489" s="582"/>
      <c r="N489" s="582"/>
      <c r="O489" s="582"/>
      <c r="P489" s="584"/>
      <c r="Q489" s="581"/>
      <c r="R489" s="582"/>
      <c r="S489" s="582"/>
      <c r="T489" s="582"/>
      <c r="U489" s="583"/>
      <c r="V489" s="4"/>
      <c r="W489" s="4"/>
      <c r="X489" s="4"/>
      <c r="Y489" s="4"/>
      <c r="Z489" s="4"/>
    </row>
    <row r="490" spans="1:26" ht="15" hidden="1" customHeight="1" outlineLevel="2" x14ac:dyDescent="0.25">
      <c r="A490" s="13">
        <v>53</v>
      </c>
      <c r="B490" s="593"/>
      <c r="C490" s="584"/>
      <c r="D490" s="581"/>
      <c r="E490" s="582"/>
      <c r="F490" s="582"/>
      <c r="G490" s="582"/>
      <c r="H490" s="582"/>
      <c r="I490" s="582"/>
      <c r="J490" s="582"/>
      <c r="K490" s="582"/>
      <c r="L490" s="582"/>
      <c r="M490" s="582"/>
      <c r="N490" s="582"/>
      <c r="O490" s="582"/>
      <c r="P490" s="584"/>
      <c r="Q490" s="581"/>
      <c r="R490" s="582"/>
      <c r="S490" s="582"/>
      <c r="T490" s="582"/>
      <c r="U490" s="583"/>
      <c r="V490" s="4"/>
      <c r="W490" s="4"/>
      <c r="X490" s="4"/>
      <c r="Y490" s="4"/>
      <c r="Z490" s="4"/>
    </row>
    <row r="491" spans="1:26" ht="15" hidden="1" customHeight="1" outlineLevel="2" x14ac:dyDescent="0.25">
      <c r="A491" s="13">
        <v>54</v>
      </c>
      <c r="B491" s="593"/>
      <c r="C491" s="584"/>
      <c r="D491" s="581"/>
      <c r="E491" s="582"/>
      <c r="F491" s="582"/>
      <c r="G491" s="582"/>
      <c r="H491" s="582"/>
      <c r="I491" s="582"/>
      <c r="J491" s="582"/>
      <c r="K491" s="582"/>
      <c r="L491" s="582"/>
      <c r="M491" s="582"/>
      <c r="N491" s="582"/>
      <c r="O491" s="582"/>
      <c r="P491" s="584"/>
      <c r="Q491" s="581"/>
      <c r="R491" s="582"/>
      <c r="S491" s="582"/>
      <c r="T491" s="582"/>
      <c r="U491" s="583"/>
      <c r="V491" s="4"/>
      <c r="W491" s="4"/>
      <c r="X491" s="4"/>
      <c r="Y491" s="4"/>
      <c r="Z491" s="4"/>
    </row>
    <row r="492" spans="1:26" ht="15" hidden="1" customHeight="1" outlineLevel="2" x14ac:dyDescent="0.25">
      <c r="A492" s="13">
        <v>55</v>
      </c>
      <c r="B492" s="593"/>
      <c r="C492" s="584"/>
      <c r="D492" s="581"/>
      <c r="E492" s="582"/>
      <c r="F492" s="582"/>
      <c r="G492" s="582"/>
      <c r="H492" s="582"/>
      <c r="I492" s="582"/>
      <c r="J492" s="582"/>
      <c r="K492" s="582"/>
      <c r="L492" s="582"/>
      <c r="M492" s="582"/>
      <c r="N492" s="582"/>
      <c r="O492" s="582"/>
      <c r="P492" s="584"/>
      <c r="Q492" s="581"/>
      <c r="R492" s="582"/>
      <c r="S492" s="582"/>
      <c r="T492" s="582"/>
      <c r="U492" s="583"/>
      <c r="V492" s="4"/>
      <c r="W492" s="4"/>
      <c r="X492" s="4"/>
      <c r="Y492" s="4"/>
      <c r="Z492" s="4"/>
    </row>
    <row r="493" spans="1:26" ht="15" hidden="1" customHeight="1" outlineLevel="2" x14ac:dyDescent="0.25">
      <c r="A493" s="13">
        <v>56</v>
      </c>
      <c r="B493" s="593"/>
      <c r="C493" s="584"/>
      <c r="D493" s="581"/>
      <c r="E493" s="582"/>
      <c r="F493" s="582"/>
      <c r="G493" s="582"/>
      <c r="H493" s="582"/>
      <c r="I493" s="582"/>
      <c r="J493" s="582"/>
      <c r="K493" s="582"/>
      <c r="L493" s="582"/>
      <c r="M493" s="582"/>
      <c r="N493" s="582"/>
      <c r="O493" s="582"/>
      <c r="P493" s="584"/>
      <c r="Q493" s="581"/>
      <c r="R493" s="582"/>
      <c r="S493" s="582"/>
      <c r="T493" s="582"/>
      <c r="U493" s="583"/>
      <c r="V493" s="4"/>
      <c r="W493" s="4"/>
      <c r="X493" s="4"/>
      <c r="Y493" s="4"/>
      <c r="Z493" s="4"/>
    </row>
    <row r="494" spans="1:26" ht="15" hidden="1" customHeight="1" outlineLevel="2" x14ac:dyDescent="0.25">
      <c r="A494" s="13">
        <v>57</v>
      </c>
      <c r="B494" s="593"/>
      <c r="C494" s="584"/>
      <c r="D494" s="581"/>
      <c r="E494" s="582"/>
      <c r="F494" s="582"/>
      <c r="G494" s="582"/>
      <c r="H494" s="582"/>
      <c r="I494" s="582"/>
      <c r="J494" s="582"/>
      <c r="K494" s="582"/>
      <c r="L494" s="582"/>
      <c r="M494" s="582"/>
      <c r="N494" s="582"/>
      <c r="O494" s="582"/>
      <c r="P494" s="584"/>
      <c r="Q494" s="581"/>
      <c r="R494" s="582"/>
      <c r="S494" s="582"/>
      <c r="T494" s="582"/>
      <c r="U494" s="583"/>
      <c r="V494" s="4"/>
      <c r="W494" s="4"/>
      <c r="X494" s="4"/>
      <c r="Y494" s="4"/>
      <c r="Z494" s="4"/>
    </row>
    <row r="495" spans="1:26" ht="15" hidden="1" customHeight="1" outlineLevel="2" x14ac:dyDescent="0.25">
      <c r="A495" s="13">
        <v>58</v>
      </c>
      <c r="B495" s="593"/>
      <c r="C495" s="584"/>
      <c r="D495" s="581"/>
      <c r="E495" s="582"/>
      <c r="F495" s="582"/>
      <c r="G495" s="582"/>
      <c r="H495" s="582"/>
      <c r="I495" s="582"/>
      <c r="J495" s="582"/>
      <c r="K495" s="582"/>
      <c r="L495" s="582"/>
      <c r="M495" s="582"/>
      <c r="N495" s="582"/>
      <c r="O495" s="582"/>
      <c r="P495" s="584"/>
      <c r="Q495" s="581"/>
      <c r="R495" s="582"/>
      <c r="S495" s="582"/>
      <c r="T495" s="582"/>
      <c r="U495" s="583"/>
      <c r="V495" s="4"/>
      <c r="W495" s="4"/>
      <c r="X495" s="4"/>
      <c r="Y495" s="4"/>
      <c r="Z495" s="4"/>
    </row>
    <row r="496" spans="1:26" ht="15" hidden="1" customHeight="1" outlineLevel="2" x14ac:dyDescent="0.25">
      <c r="A496" s="13">
        <v>59</v>
      </c>
      <c r="B496" s="593"/>
      <c r="C496" s="584"/>
      <c r="D496" s="581"/>
      <c r="E496" s="582"/>
      <c r="F496" s="582"/>
      <c r="G496" s="582"/>
      <c r="H496" s="582"/>
      <c r="I496" s="582"/>
      <c r="J496" s="582"/>
      <c r="K496" s="582"/>
      <c r="L496" s="582"/>
      <c r="M496" s="582"/>
      <c r="N496" s="582"/>
      <c r="O496" s="582"/>
      <c r="P496" s="584"/>
      <c r="Q496" s="581"/>
      <c r="R496" s="582"/>
      <c r="S496" s="582"/>
      <c r="T496" s="582"/>
      <c r="U496" s="583"/>
      <c r="V496" s="4"/>
      <c r="W496" s="4"/>
      <c r="X496" s="4"/>
      <c r="Y496" s="4"/>
      <c r="Z496" s="4"/>
    </row>
    <row r="497" spans="1:26" ht="15" hidden="1" customHeight="1" outlineLevel="2" x14ac:dyDescent="0.25">
      <c r="A497" s="13">
        <v>60</v>
      </c>
      <c r="B497" s="593"/>
      <c r="C497" s="584"/>
      <c r="D497" s="581"/>
      <c r="E497" s="582"/>
      <c r="F497" s="582"/>
      <c r="G497" s="582"/>
      <c r="H497" s="582"/>
      <c r="I497" s="582"/>
      <c r="J497" s="582"/>
      <c r="K497" s="582"/>
      <c r="L497" s="582"/>
      <c r="M497" s="582"/>
      <c r="N497" s="582"/>
      <c r="O497" s="582"/>
      <c r="P497" s="584"/>
      <c r="Q497" s="581"/>
      <c r="R497" s="582"/>
      <c r="S497" s="582"/>
      <c r="T497" s="582"/>
      <c r="U497" s="583"/>
      <c r="V497" s="4"/>
      <c r="W497" s="4"/>
      <c r="X497" s="4"/>
      <c r="Y497" s="4"/>
      <c r="Z497" s="4"/>
    </row>
    <row r="498" spans="1:26" ht="15" hidden="1" customHeight="1" outlineLevel="2" x14ac:dyDescent="0.25">
      <c r="A498" s="13">
        <v>61</v>
      </c>
      <c r="B498" s="593"/>
      <c r="C498" s="584"/>
      <c r="D498" s="581"/>
      <c r="E498" s="582"/>
      <c r="F498" s="582"/>
      <c r="G498" s="582"/>
      <c r="H498" s="582"/>
      <c r="I498" s="582"/>
      <c r="J498" s="582"/>
      <c r="K498" s="582"/>
      <c r="L498" s="582"/>
      <c r="M498" s="582"/>
      <c r="N498" s="582"/>
      <c r="O498" s="582"/>
      <c r="P498" s="584"/>
      <c r="Q498" s="581"/>
      <c r="R498" s="582"/>
      <c r="S498" s="582"/>
      <c r="T498" s="582"/>
      <c r="U498" s="583"/>
      <c r="V498" s="4"/>
      <c r="W498" s="4"/>
      <c r="X498" s="4"/>
      <c r="Y498" s="4"/>
      <c r="Z498" s="4"/>
    </row>
    <row r="499" spans="1:26" ht="15" hidden="1" customHeight="1" outlineLevel="2" x14ac:dyDescent="0.25">
      <c r="A499" s="13">
        <v>62</v>
      </c>
      <c r="B499" s="593"/>
      <c r="C499" s="584"/>
      <c r="D499" s="581"/>
      <c r="E499" s="582"/>
      <c r="F499" s="582"/>
      <c r="G499" s="582"/>
      <c r="H499" s="582"/>
      <c r="I499" s="582"/>
      <c r="J499" s="582"/>
      <c r="K499" s="582"/>
      <c r="L499" s="582"/>
      <c r="M499" s="582"/>
      <c r="N499" s="582"/>
      <c r="O499" s="582"/>
      <c r="P499" s="584"/>
      <c r="Q499" s="581"/>
      <c r="R499" s="582"/>
      <c r="S499" s="582"/>
      <c r="T499" s="582"/>
      <c r="U499" s="583"/>
      <c r="V499" s="4"/>
      <c r="W499" s="4"/>
      <c r="X499" s="4"/>
      <c r="Y499" s="4"/>
      <c r="Z499" s="4"/>
    </row>
    <row r="500" spans="1:26" ht="15" hidden="1" customHeight="1" outlineLevel="2" x14ac:dyDescent="0.25">
      <c r="A500" s="13">
        <v>63</v>
      </c>
      <c r="B500" s="593"/>
      <c r="C500" s="584"/>
      <c r="D500" s="581"/>
      <c r="E500" s="582"/>
      <c r="F500" s="582"/>
      <c r="G500" s="582"/>
      <c r="H500" s="582"/>
      <c r="I500" s="582"/>
      <c r="J500" s="582"/>
      <c r="K500" s="582"/>
      <c r="L500" s="582"/>
      <c r="M500" s="582"/>
      <c r="N500" s="582"/>
      <c r="O500" s="582"/>
      <c r="P500" s="584"/>
      <c r="Q500" s="581"/>
      <c r="R500" s="582"/>
      <c r="S500" s="582"/>
      <c r="T500" s="582"/>
      <c r="U500" s="583"/>
      <c r="V500" s="4"/>
      <c r="W500" s="4"/>
      <c r="X500" s="4"/>
      <c r="Y500" s="4"/>
      <c r="Z500" s="4"/>
    </row>
    <row r="501" spans="1:26" ht="12.75" customHeight="1" outlineLevel="1" collapsed="1" x14ac:dyDescent="0.25">
      <c r="A501" s="585"/>
      <c r="B501" s="586"/>
      <c r="C501" s="586"/>
      <c r="D501" s="586"/>
      <c r="E501" s="586"/>
      <c r="F501" s="586"/>
      <c r="G501" s="586"/>
      <c r="H501" s="586"/>
      <c r="I501" s="586"/>
      <c r="J501" s="586"/>
      <c r="K501" s="586"/>
      <c r="L501" s="586"/>
      <c r="M501" s="586"/>
      <c r="N501" s="586"/>
      <c r="O501" s="586"/>
      <c r="P501" s="586"/>
      <c r="Q501" s="586"/>
      <c r="R501" s="586"/>
      <c r="S501" s="586"/>
      <c r="T501" s="586"/>
      <c r="U501" s="587"/>
      <c r="V501" s="4"/>
      <c r="W501" s="4"/>
      <c r="X501" s="4"/>
      <c r="Y501" s="4"/>
      <c r="Z501" s="4"/>
    </row>
    <row r="502" spans="1:26" ht="15" hidden="1" customHeight="1" outlineLevel="2" thickBot="1" x14ac:dyDescent="0.3">
      <c r="A502" s="588" t="str">
        <f>+CONCATENATE("Registro de reuniones mes de diciembre de ",  'Plan Auditorias CI'!$C$6)</f>
        <v>Registro de reuniones mes de diciembre de 2024</v>
      </c>
      <c r="B502" s="589"/>
      <c r="C502" s="589"/>
      <c r="D502" s="589"/>
      <c r="E502" s="589"/>
      <c r="F502" s="589"/>
      <c r="G502" s="589"/>
      <c r="H502" s="589"/>
      <c r="I502" s="589"/>
      <c r="J502" s="589"/>
      <c r="K502" s="589"/>
      <c r="L502" s="589"/>
      <c r="M502" s="589"/>
      <c r="N502" s="589"/>
      <c r="O502" s="589"/>
      <c r="P502" s="589"/>
      <c r="Q502" s="589"/>
      <c r="R502" s="589"/>
      <c r="S502" s="589"/>
      <c r="T502" s="589"/>
      <c r="U502" s="590"/>
      <c r="V502" s="4"/>
      <c r="W502" s="4"/>
      <c r="X502" s="4"/>
      <c r="Y502" s="4"/>
      <c r="Z502" s="4"/>
    </row>
    <row r="503" spans="1:26" ht="15" hidden="1" customHeight="1" outlineLevel="2" x14ac:dyDescent="0.25">
      <c r="A503" s="14" t="s">
        <v>57</v>
      </c>
      <c r="B503" s="591" t="s">
        <v>66</v>
      </c>
      <c r="C503" s="584"/>
      <c r="D503" s="591" t="s">
        <v>67</v>
      </c>
      <c r="E503" s="582"/>
      <c r="F503" s="582"/>
      <c r="G503" s="582"/>
      <c r="H503" s="582"/>
      <c r="I503" s="582"/>
      <c r="J503" s="582"/>
      <c r="K503" s="582"/>
      <c r="L503" s="582"/>
      <c r="M503" s="582"/>
      <c r="N503" s="582"/>
      <c r="O503" s="582"/>
      <c r="P503" s="584"/>
      <c r="Q503" s="592" t="s">
        <v>68</v>
      </c>
      <c r="R503" s="582"/>
      <c r="S503" s="582"/>
      <c r="T503" s="582"/>
      <c r="U503" s="583"/>
      <c r="V503" s="4"/>
      <c r="W503" s="4"/>
      <c r="X503" s="4"/>
      <c r="Y503" s="4"/>
      <c r="Z503" s="4"/>
    </row>
    <row r="504" spans="1:26" ht="15" hidden="1" customHeight="1" outlineLevel="2" x14ac:dyDescent="0.25">
      <c r="A504" s="13">
        <v>1</v>
      </c>
      <c r="B504" s="593"/>
      <c r="C504" s="584"/>
      <c r="D504" s="581"/>
      <c r="E504" s="582"/>
      <c r="F504" s="582"/>
      <c r="G504" s="582"/>
      <c r="H504" s="582"/>
      <c r="I504" s="582"/>
      <c r="J504" s="582"/>
      <c r="K504" s="582"/>
      <c r="L504" s="582"/>
      <c r="M504" s="582"/>
      <c r="N504" s="582"/>
      <c r="O504" s="582"/>
      <c r="P504" s="584"/>
      <c r="Q504" s="581"/>
      <c r="R504" s="582"/>
      <c r="S504" s="582"/>
      <c r="T504" s="582"/>
      <c r="U504" s="583"/>
      <c r="V504" s="4"/>
      <c r="W504" s="4"/>
      <c r="X504" s="4"/>
      <c r="Y504" s="4"/>
      <c r="Z504" s="4"/>
    </row>
    <row r="505" spans="1:26" ht="15" hidden="1" customHeight="1" outlineLevel="2" x14ac:dyDescent="0.25">
      <c r="A505" s="13">
        <v>2</v>
      </c>
      <c r="B505" s="593"/>
      <c r="C505" s="584"/>
      <c r="D505" s="581"/>
      <c r="E505" s="582"/>
      <c r="F505" s="582"/>
      <c r="G505" s="582"/>
      <c r="H505" s="582"/>
      <c r="I505" s="582"/>
      <c r="J505" s="582"/>
      <c r="K505" s="582"/>
      <c r="L505" s="582"/>
      <c r="M505" s="582"/>
      <c r="N505" s="582"/>
      <c r="O505" s="582"/>
      <c r="P505" s="584"/>
      <c r="Q505" s="581"/>
      <c r="R505" s="582"/>
      <c r="S505" s="582"/>
      <c r="T505" s="582"/>
      <c r="U505" s="583"/>
      <c r="V505" s="4"/>
      <c r="W505" s="4"/>
      <c r="X505" s="4"/>
      <c r="Y505" s="4"/>
      <c r="Z505" s="4"/>
    </row>
    <row r="506" spans="1:26" ht="15" hidden="1" customHeight="1" outlineLevel="2" x14ac:dyDescent="0.25">
      <c r="A506" s="13">
        <v>3</v>
      </c>
      <c r="B506" s="593"/>
      <c r="C506" s="584"/>
      <c r="D506" s="581"/>
      <c r="E506" s="582"/>
      <c r="F506" s="582"/>
      <c r="G506" s="582"/>
      <c r="H506" s="582"/>
      <c r="I506" s="582"/>
      <c r="J506" s="582"/>
      <c r="K506" s="582"/>
      <c r="L506" s="582"/>
      <c r="M506" s="582"/>
      <c r="N506" s="582"/>
      <c r="O506" s="582"/>
      <c r="P506" s="584"/>
      <c r="Q506" s="581"/>
      <c r="R506" s="582"/>
      <c r="S506" s="582"/>
      <c r="T506" s="582"/>
      <c r="U506" s="583"/>
      <c r="V506" s="4"/>
      <c r="W506" s="4"/>
      <c r="X506" s="4"/>
      <c r="Y506" s="4"/>
      <c r="Z506" s="4"/>
    </row>
    <row r="507" spans="1:26" ht="15" hidden="1" customHeight="1" outlineLevel="2" x14ac:dyDescent="0.25">
      <c r="A507" s="13">
        <v>4</v>
      </c>
      <c r="B507" s="593"/>
      <c r="C507" s="584"/>
      <c r="D507" s="581"/>
      <c r="E507" s="582"/>
      <c r="F507" s="582"/>
      <c r="G507" s="582"/>
      <c r="H507" s="582"/>
      <c r="I507" s="582"/>
      <c r="J507" s="582"/>
      <c r="K507" s="582"/>
      <c r="L507" s="582"/>
      <c r="M507" s="582"/>
      <c r="N507" s="582"/>
      <c r="O507" s="582"/>
      <c r="P507" s="584"/>
      <c r="Q507" s="581"/>
      <c r="R507" s="582"/>
      <c r="S507" s="582"/>
      <c r="T507" s="582"/>
      <c r="U507" s="583"/>
      <c r="V507" s="4"/>
      <c r="W507" s="4"/>
      <c r="X507" s="4"/>
      <c r="Y507" s="4"/>
      <c r="Z507" s="4"/>
    </row>
    <row r="508" spans="1:26" ht="15" hidden="1" customHeight="1" outlineLevel="2" x14ac:dyDescent="0.25">
      <c r="A508" s="13">
        <v>5</v>
      </c>
      <c r="B508" s="593"/>
      <c r="C508" s="584"/>
      <c r="D508" s="581"/>
      <c r="E508" s="582"/>
      <c r="F508" s="582"/>
      <c r="G508" s="582"/>
      <c r="H508" s="582"/>
      <c r="I508" s="582"/>
      <c r="J508" s="582"/>
      <c r="K508" s="582"/>
      <c r="L508" s="582"/>
      <c r="M508" s="582"/>
      <c r="N508" s="582"/>
      <c r="O508" s="582"/>
      <c r="P508" s="584"/>
      <c r="Q508" s="581"/>
      <c r="R508" s="582"/>
      <c r="S508" s="582"/>
      <c r="T508" s="582"/>
      <c r="U508" s="583"/>
      <c r="V508" s="4"/>
      <c r="W508" s="4"/>
      <c r="X508" s="4"/>
      <c r="Y508" s="4"/>
      <c r="Z508" s="4"/>
    </row>
    <row r="509" spans="1:26" ht="15" hidden="1" customHeight="1" outlineLevel="2" x14ac:dyDescent="0.25">
      <c r="A509" s="13">
        <v>6</v>
      </c>
      <c r="B509" s="593"/>
      <c r="C509" s="584"/>
      <c r="D509" s="581"/>
      <c r="E509" s="582"/>
      <c r="F509" s="582"/>
      <c r="G509" s="582"/>
      <c r="H509" s="582"/>
      <c r="I509" s="582"/>
      <c r="J509" s="582"/>
      <c r="K509" s="582"/>
      <c r="L509" s="582"/>
      <c r="M509" s="582"/>
      <c r="N509" s="582"/>
      <c r="O509" s="582"/>
      <c r="P509" s="584"/>
      <c r="Q509" s="581"/>
      <c r="R509" s="582"/>
      <c r="S509" s="582"/>
      <c r="T509" s="582"/>
      <c r="U509" s="583"/>
      <c r="V509" s="4"/>
      <c r="W509" s="4"/>
      <c r="X509" s="4"/>
      <c r="Y509" s="4"/>
      <c r="Z509" s="4"/>
    </row>
    <row r="510" spans="1:26" ht="15" hidden="1" customHeight="1" outlineLevel="2" x14ac:dyDescent="0.25">
      <c r="A510" s="13">
        <v>7</v>
      </c>
      <c r="B510" s="593"/>
      <c r="C510" s="584"/>
      <c r="D510" s="581"/>
      <c r="E510" s="582"/>
      <c r="F510" s="582"/>
      <c r="G510" s="582"/>
      <c r="H510" s="582"/>
      <c r="I510" s="582"/>
      <c r="J510" s="582"/>
      <c r="K510" s="582"/>
      <c r="L510" s="582"/>
      <c r="M510" s="582"/>
      <c r="N510" s="582"/>
      <c r="O510" s="582"/>
      <c r="P510" s="584"/>
      <c r="Q510" s="581"/>
      <c r="R510" s="582"/>
      <c r="S510" s="582"/>
      <c r="T510" s="582"/>
      <c r="U510" s="583"/>
      <c r="V510" s="4"/>
      <c r="W510" s="4"/>
      <c r="X510" s="4"/>
      <c r="Y510" s="4"/>
      <c r="Z510" s="4"/>
    </row>
    <row r="511" spans="1:26" ht="15" hidden="1" customHeight="1" outlineLevel="2" x14ac:dyDescent="0.25">
      <c r="A511" s="13">
        <v>8</v>
      </c>
      <c r="B511" s="593"/>
      <c r="C511" s="584"/>
      <c r="D511" s="581"/>
      <c r="E511" s="582"/>
      <c r="F511" s="582"/>
      <c r="G511" s="582"/>
      <c r="H511" s="582"/>
      <c r="I511" s="582"/>
      <c r="J511" s="582"/>
      <c r="K511" s="582"/>
      <c r="L511" s="582"/>
      <c r="M511" s="582"/>
      <c r="N511" s="582"/>
      <c r="O511" s="582"/>
      <c r="P511" s="584"/>
      <c r="Q511" s="581"/>
      <c r="R511" s="582"/>
      <c r="S511" s="582"/>
      <c r="T511" s="582"/>
      <c r="U511" s="583"/>
      <c r="V511" s="4"/>
      <c r="W511" s="4"/>
      <c r="X511" s="4"/>
      <c r="Y511" s="4"/>
      <c r="Z511" s="4"/>
    </row>
    <row r="512" spans="1:26" ht="15" hidden="1" customHeight="1" outlineLevel="2" x14ac:dyDescent="0.25">
      <c r="A512" s="13">
        <v>9</v>
      </c>
      <c r="B512" s="593"/>
      <c r="C512" s="584"/>
      <c r="D512" s="581"/>
      <c r="E512" s="582"/>
      <c r="F512" s="582"/>
      <c r="G512" s="582"/>
      <c r="H512" s="582"/>
      <c r="I512" s="582"/>
      <c r="J512" s="582"/>
      <c r="K512" s="582"/>
      <c r="L512" s="582"/>
      <c r="M512" s="582"/>
      <c r="N512" s="582"/>
      <c r="O512" s="582"/>
      <c r="P512" s="584"/>
      <c r="Q512" s="581"/>
      <c r="R512" s="582"/>
      <c r="S512" s="582"/>
      <c r="T512" s="582"/>
      <c r="U512" s="583"/>
      <c r="V512" s="4"/>
      <c r="W512" s="4"/>
      <c r="X512" s="4"/>
      <c r="Y512" s="4"/>
      <c r="Z512" s="4"/>
    </row>
    <row r="513" spans="1:26" ht="15" hidden="1" customHeight="1" outlineLevel="2" x14ac:dyDescent="0.25">
      <c r="A513" s="13">
        <v>10</v>
      </c>
      <c r="B513" s="593"/>
      <c r="C513" s="584"/>
      <c r="D513" s="581"/>
      <c r="E513" s="582"/>
      <c r="F513" s="582"/>
      <c r="G513" s="582"/>
      <c r="H513" s="582"/>
      <c r="I513" s="582"/>
      <c r="J513" s="582"/>
      <c r="K513" s="582"/>
      <c r="L513" s="582"/>
      <c r="M513" s="582"/>
      <c r="N513" s="582"/>
      <c r="O513" s="582"/>
      <c r="P513" s="584"/>
      <c r="Q513" s="581"/>
      <c r="R513" s="582"/>
      <c r="S513" s="582"/>
      <c r="T513" s="582"/>
      <c r="U513" s="583"/>
      <c r="V513" s="4"/>
      <c r="W513" s="4"/>
      <c r="X513" s="4"/>
      <c r="Y513" s="4"/>
      <c r="Z513" s="4"/>
    </row>
    <row r="514" spans="1:26" ht="15" hidden="1" customHeight="1" outlineLevel="2" x14ac:dyDescent="0.25">
      <c r="A514" s="13">
        <v>11</v>
      </c>
      <c r="B514" s="593"/>
      <c r="C514" s="584"/>
      <c r="D514" s="581"/>
      <c r="E514" s="582"/>
      <c r="F514" s="582"/>
      <c r="G514" s="582"/>
      <c r="H514" s="582"/>
      <c r="I514" s="582"/>
      <c r="J514" s="582"/>
      <c r="K514" s="582"/>
      <c r="L514" s="582"/>
      <c r="M514" s="582"/>
      <c r="N514" s="582"/>
      <c r="O514" s="582"/>
      <c r="P514" s="584"/>
      <c r="Q514" s="581"/>
      <c r="R514" s="582"/>
      <c r="S514" s="582"/>
      <c r="T514" s="582"/>
      <c r="U514" s="583"/>
      <c r="V514" s="4"/>
      <c r="W514" s="4"/>
      <c r="X514" s="4"/>
      <c r="Y514" s="4"/>
      <c r="Z514" s="4"/>
    </row>
    <row r="515" spans="1:26" ht="15" hidden="1" customHeight="1" outlineLevel="2" x14ac:dyDescent="0.25">
      <c r="A515" s="13">
        <v>12</v>
      </c>
      <c r="B515" s="593"/>
      <c r="C515" s="584"/>
      <c r="D515" s="581"/>
      <c r="E515" s="582"/>
      <c r="F515" s="582"/>
      <c r="G515" s="582"/>
      <c r="H515" s="582"/>
      <c r="I515" s="582"/>
      <c r="J515" s="582"/>
      <c r="K515" s="582"/>
      <c r="L515" s="582"/>
      <c r="M515" s="582"/>
      <c r="N515" s="582"/>
      <c r="O515" s="582"/>
      <c r="P515" s="584"/>
      <c r="Q515" s="581"/>
      <c r="R515" s="582"/>
      <c r="S515" s="582"/>
      <c r="T515" s="582"/>
      <c r="U515" s="583"/>
      <c r="V515" s="4"/>
      <c r="W515" s="4"/>
      <c r="X515" s="4"/>
      <c r="Y515" s="4"/>
      <c r="Z515" s="4"/>
    </row>
    <row r="516" spans="1:26" ht="15" hidden="1" customHeight="1" outlineLevel="2" x14ac:dyDescent="0.25">
      <c r="A516" s="13">
        <v>13</v>
      </c>
      <c r="B516" s="593"/>
      <c r="C516" s="584"/>
      <c r="D516" s="581"/>
      <c r="E516" s="582"/>
      <c r="F516" s="582"/>
      <c r="G516" s="582"/>
      <c r="H516" s="582"/>
      <c r="I516" s="582"/>
      <c r="J516" s="582"/>
      <c r="K516" s="582"/>
      <c r="L516" s="582"/>
      <c r="M516" s="582"/>
      <c r="N516" s="582"/>
      <c r="O516" s="582"/>
      <c r="P516" s="584"/>
      <c r="Q516" s="581"/>
      <c r="R516" s="582"/>
      <c r="S516" s="582"/>
      <c r="T516" s="582"/>
      <c r="U516" s="583"/>
      <c r="V516" s="4"/>
      <c r="W516" s="4"/>
      <c r="X516" s="4"/>
      <c r="Y516" s="4"/>
      <c r="Z516" s="4"/>
    </row>
    <row r="517" spans="1:26" ht="15" hidden="1" customHeight="1" outlineLevel="2" x14ac:dyDescent="0.25">
      <c r="A517" s="13">
        <v>14</v>
      </c>
      <c r="B517" s="593"/>
      <c r="C517" s="584"/>
      <c r="D517" s="581"/>
      <c r="E517" s="582"/>
      <c r="F517" s="582"/>
      <c r="G517" s="582"/>
      <c r="H517" s="582"/>
      <c r="I517" s="582"/>
      <c r="J517" s="582"/>
      <c r="K517" s="582"/>
      <c r="L517" s="582"/>
      <c r="M517" s="582"/>
      <c r="N517" s="582"/>
      <c r="O517" s="582"/>
      <c r="P517" s="584"/>
      <c r="Q517" s="581"/>
      <c r="R517" s="582"/>
      <c r="S517" s="582"/>
      <c r="T517" s="582"/>
      <c r="U517" s="583"/>
      <c r="V517" s="4"/>
      <c r="W517" s="4"/>
      <c r="X517" s="4"/>
      <c r="Y517" s="4"/>
      <c r="Z517" s="4"/>
    </row>
    <row r="518" spans="1:26" ht="15" hidden="1" customHeight="1" outlineLevel="2" x14ac:dyDescent="0.25">
      <c r="A518" s="13">
        <v>15</v>
      </c>
      <c r="B518" s="593"/>
      <c r="C518" s="584"/>
      <c r="D518" s="581"/>
      <c r="E518" s="582"/>
      <c r="F518" s="582"/>
      <c r="G518" s="582"/>
      <c r="H518" s="582"/>
      <c r="I518" s="582"/>
      <c r="J518" s="582"/>
      <c r="K518" s="582"/>
      <c r="L518" s="582"/>
      <c r="M518" s="582"/>
      <c r="N518" s="582"/>
      <c r="O518" s="582"/>
      <c r="P518" s="584"/>
      <c r="Q518" s="581"/>
      <c r="R518" s="582"/>
      <c r="S518" s="582"/>
      <c r="T518" s="582"/>
      <c r="U518" s="583"/>
      <c r="V518" s="4"/>
      <c r="W518" s="4"/>
      <c r="X518" s="4"/>
      <c r="Y518" s="4"/>
      <c r="Z518" s="4"/>
    </row>
    <row r="519" spans="1:26" ht="15" hidden="1" customHeight="1" outlineLevel="2" x14ac:dyDescent="0.25">
      <c r="A519" s="13">
        <v>16</v>
      </c>
      <c r="B519" s="593"/>
      <c r="C519" s="584"/>
      <c r="D519" s="581"/>
      <c r="E519" s="582"/>
      <c r="F519" s="582"/>
      <c r="G519" s="582"/>
      <c r="H519" s="582"/>
      <c r="I519" s="582"/>
      <c r="J519" s="582"/>
      <c r="K519" s="582"/>
      <c r="L519" s="582"/>
      <c r="M519" s="582"/>
      <c r="N519" s="582"/>
      <c r="O519" s="582"/>
      <c r="P519" s="584"/>
      <c r="Q519" s="581"/>
      <c r="R519" s="582"/>
      <c r="S519" s="582"/>
      <c r="T519" s="582"/>
      <c r="U519" s="583"/>
      <c r="V519" s="4"/>
      <c r="W519" s="4"/>
      <c r="X519" s="4"/>
      <c r="Y519" s="4"/>
      <c r="Z519" s="4"/>
    </row>
    <row r="520" spans="1:26" ht="15" hidden="1" customHeight="1" outlineLevel="2" x14ac:dyDescent="0.25">
      <c r="A520" s="13">
        <v>17</v>
      </c>
      <c r="B520" s="593"/>
      <c r="C520" s="584"/>
      <c r="D520" s="581"/>
      <c r="E520" s="582"/>
      <c r="F520" s="582"/>
      <c r="G520" s="582"/>
      <c r="H520" s="582"/>
      <c r="I520" s="582"/>
      <c r="J520" s="582"/>
      <c r="K520" s="582"/>
      <c r="L520" s="582"/>
      <c r="M520" s="582"/>
      <c r="N520" s="582"/>
      <c r="O520" s="582"/>
      <c r="P520" s="584"/>
      <c r="Q520" s="581"/>
      <c r="R520" s="582"/>
      <c r="S520" s="582"/>
      <c r="T520" s="582"/>
      <c r="U520" s="583"/>
      <c r="V520" s="4"/>
      <c r="W520" s="4"/>
      <c r="X520" s="4"/>
      <c r="Y520" s="4"/>
      <c r="Z520" s="4"/>
    </row>
    <row r="521" spans="1:26" ht="15" hidden="1" customHeight="1" outlineLevel="2" x14ac:dyDescent="0.25">
      <c r="A521" s="13">
        <v>18</v>
      </c>
      <c r="B521" s="593"/>
      <c r="C521" s="584"/>
      <c r="D521" s="581"/>
      <c r="E521" s="582"/>
      <c r="F521" s="582"/>
      <c r="G521" s="582"/>
      <c r="H521" s="582"/>
      <c r="I521" s="582"/>
      <c r="J521" s="582"/>
      <c r="K521" s="582"/>
      <c r="L521" s="582"/>
      <c r="M521" s="582"/>
      <c r="N521" s="582"/>
      <c r="O521" s="582"/>
      <c r="P521" s="584"/>
      <c r="Q521" s="581"/>
      <c r="R521" s="582"/>
      <c r="S521" s="582"/>
      <c r="T521" s="582"/>
      <c r="U521" s="583"/>
      <c r="V521" s="4"/>
      <c r="W521" s="4"/>
      <c r="X521" s="4"/>
      <c r="Y521" s="4"/>
      <c r="Z521" s="4"/>
    </row>
    <row r="522" spans="1:26" ht="15" hidden="1" customHeight="1" outlineLevel="2" x14ac:dyDescent="0.25">
      <c r="A522" s="13">
        <v>19</v>
      </c>
      <c r="B522" s="593"/>
      <c r="C522" s="584"/>
      <c r="D522" s="581"/>
      <c r="E522" s="582"/>
      <c r="F522" s="582"/>
      <c r="G522" s="582"/>
      <c r="H522" s="582"/>
      <c r="I522" s="582"/>
      <c r="J522" s="582"/>
      <c r="K522" s="582"/>
      <c r="L522" s="582"/>
      <c r="M522" s="582"/>
      <c r="N522" s="582"/>
      <c r="O522" s="582"/>
      <c r="P522" s="584"/>
      <c r="Q522" s="581"/>
      <c r="R522" s="582"/>
      <c r="S522" s="582"/>
      <c r="T522" s="582"/>
      <c r="U522" s="583"/>
      <c r="V522" s="4"/>
      <c r="W522" s="4"/>
      <c r="X522" s="4"/>
      <c r="Y522" s="4"/>
      <c r="Z522" s="4"/>
    </row>
    <row r="523" spans="1:26" ht="15" hidden="1" customHeight="1" outlineLevel="2" x14ac:dyDescent="0.25">
      <c r="A523" s="13">
        <v>20</v>
      </c>
      <c r="B523" s="593"/>
      <c r="C523" s="584"/>
      <c r="D523" s="581"/>
      <c r="E523" s="582"/>
      <c r="F523" s="582"/>
      <c r="G523" s="582"/>
      <c r="H523" s="582"/>
      <c r="I523" s="582"/>
      <c r="J523" s="582"/>
      <c r="K523" s="582"/>
      <c r="L523" s="582"/>
      <c r="M523" s="582"/>
      <c r="N523" s="582"/>
      <c r="O523" s="582"/>
      <c r="P523" s="584"/>
      <c r="Q523" s="581"/>
      <c r="R523" s="582"/>
      <c r="S523" s="582"/>
      <c r="T523" s="582"/>
      <c r="U523" s="583"/>
      <c r="V523" s="4"/>
      <c r="W523" s="4"/>
      <c r="X523" s="4"/>
      <c r="Y523" s="4"/>
      <c r="Z523" s="4"/>
    </row>
    <row r="524" spans="1:26" ht="15" hidden="1" customHeight="1" outlineLevel="2" x14ac:dyDescent="0.25">
      <c r="A524" s="13">
        <v>21</v>
      </c>
      <c r="B524" s="593"/>
      <c r="C524" s="584"/>
      <c r="D524" s="581"/>
      <c r="E524" s="582"/>
      <c r="F524" s="582"/>
      <c r="G524" s="582"/>
      <c r="H524" s="582"/>
      <c r="I524" s="582"/>
      <c r="J524" s="582"/>
      <c r="K524" s="582"/>
      <c r="L524" s="582"/>
      <c r="M524" s="582"/>
      <c r="N524" s="582"/>
      <c r="O524" s="582"/>
      <c r="P524" s="584"/>
      <c r="Q524" s="581"/>
      <c r="R524" s="582"/>
      <c r="S524" s="582"/>
      <c r="T524" s="582"/>
      <c r="U524" s="583"/>
      <c r="V524" s="4"/>
      <c r="W524" s="4"/>
      <c r="X524" s="4"/>
      <c r="Y524" s="4"/>
      <c r="Z524" s="4"/>
    </row>
    <row r="525" spans="1:26" ht="15" hidden="1" customHeight="1" outlineLevel="2" x14ac:dyDescent="0.25">
      <c r="A525" s="13">
        <v>22</v>
      </c>
      <c r="B525" s="593"/>
      <c r="C525" s="584"/>
      <c r="D525" s="581"/>
      <c r="E525" s="582"/>
      <c r="F525" s="582"/>
      <c r="G525" s="582"/>
      <c r="H525" s="582"/>
      <c r="I525" s="582"/>
      <c r="J525" s="582"/>
      <c r="K525" s="582"/>
      <c r="L525" s="582"/>
      <c r="M525" s="582"/>
      <c r="N525" s="582"/>
      <c r="O525" s="582"/>
      <c r="P525" s="584"/>
      <c r="Q525" s="581"/>
      <c r="R525" s="582"/>
      <c r="S525" s="582"/>
      <c r="T525" s="582"/>
      <c r="U525" s="583"/>
      <c r="V525" s="4"/>
      <c r="W525" s="4"/>
      <c r="X525" s="4"/>
      <c r="Y525" s="4"/>
      <c r="Z525" s="4"/>
    </row>
    <row r="526" spans="1:26" ht="15" hidden="1" customHeight="1" outlineLevel="2" x14ac:dyDescent="0.25">
      <c r="A526" s="13">
        <v>23</v>
      </c>
      <c r="B526" s="593"/>
      <c r="C526" s="584"/>
      <c r="D526" s="581"/>
      <c r="E526" s="582"/>
      <c r="F526" s="582"/>
      <c r="G526" s="582"/>
      <c r="H526" s="582"/>
      <c r="I526" s="582"/>
      <c r="J526" s="582"/>
      <c r="K526" s="582"/>
      <c r="L526" s="582"/>
      <c r="M526" s="582"/>
      <c r="N526" s="582"/>
      <c r="O526" s="582"/>
      <c r="P526" s="584"/>
      <c r="Q526" s="581"/>
      <c r="R526" s="582"/>
      <c r="S526" s="582"/>
      <c r="T526" s="582"/>
      <c r="U526" s="583"/>
      <c r="V526" s="4"/>
      <c r="W526" s="4"/>
      <c r="X526" s="4"/>
      <c r="Y526" s="4"/>
      <c r="Z526" s="4"/>
    </row>
    <row r="527" spans="1:26" ht="15" hidden="1" customHeight="1" outlineLevel="2" x14ac:dyDescent="0.25">
      <c r="A527" s="13">
        <v>24</v>
      </c>
      <c r="B527" s="593"/>
      <c r="C527" s="584"/>
      <c r="D527" s="581"/>
      <c r="E527" s="582"/>
      <c r="F527" s="582"/>
      <c r="G527" s="582"/>
      <c r="H527" s="582"/>
      <c r="I527" s="582"/>
      <c r="J527" s="582"/>
      <c r="K527" s="582"/>
      <c r="L527" s="582"/>
      <c r="M527" s="582"/>
      <c r="N527" s="582"/>
      <c r="O527" s="582"/>
      <c r="P527" s="584"/>
      <c r="Q527" s="581"/>
      <c r="R527" s="582"/>
      <c r="S527" s="582"/>
      <c r="T527" s="582"/>
      <c r="U527" s="583"/>
      <c r="V527" s="4"/>
      <c r="W527" s="4"/>
      <c r="X527" s="4"/>
      <c r="Y527" s="4"/>
      <c r="Z527" s="4"/>
    </row>
    <row r="528" spans="1:26" ht="15" hidden="1" customHeight="1" outlineLevel="2" x14ac:dyDescent="0.25">
      <c r="A528" s="13">
        <v>25</v>
      </c>
      <c r="B528" s="593"/>
      <c r="C528" s="584"/>
      <c r="D528" s="581"/>
      <c r="E528" s="582"/>
      <c r="F528" s="582"/>
      <c r="G528" s="582"/>
      <c r="H528" s="582"/>
      <c r="I528" s="582"/>
      <c r="J528" s="582"/>
      <c r="K528" s="582"/>
      <c r="L528" s="582"/>
      <c r="M528" s="582"/>
      <c r="N528" s="582"/>
      <c r="O528" s="582"/>
      <c r="P528" s="584"/>
      <c r="Q528" s="581"/>
      <c r="R528" s="582"/>
      <c r="S528" s="582"/>
      <c r="T528" s="582"/>
      <c r="U528" s="583"/>
      <c r="V528" s="4"/>
      <c r="W528" s="4"/>
      <c r="X528" s="4"/>
      <c r="Y528" s="4"/>
      <c r="Z528" s="4"/>
    </row>
    <row r="529" spans="1:26" ht="15" hidden="1" customHeight="1" outlineLevel="2" x14ac:dyDescent="0.25">
      <c r="A529" s="13">
        <v>26</v>
      </c>
      <c r="B529" s="593"/>
      <c r="C529" s="584"/>
      <c r="D529" s="581"/>
      <c r="E529" s="582"/>
      <c r="F529" s="582"/>
      <c r="G529" s="582"/>
      <c r="H529" s="582"/>
      <c r="I529" s="582"/>
      <c r="J529" s="582"/>
      <c r="K529" s="582"/>
      <c r="L529" s="582"/>
      <c r="M529" s="582"/>
      <c r="N529" s="582"/>
      <c r="O529" s="582"/>
      <c r="P529" s="584"/>
      <c r="Q529" s="581"/>
      <c r="R529" s="582"/>
      <c r="S529" s="582"/>
      <c r="T529" s="582"/>
      <c r="U529" s="583"/>
      <c r="V529" s="4"/>
      <c r="W529" s="4"/>
      <c r="X529" s="4"/>
      <c r="Y529" s="4"/>
      <c r="Z529" s="4"/>
    </row>
    <row r="530" spans="1:26" ht="15" hidden="1" customHeight="1" outlineLevel="2" x14ac:dyDescent="0.25">
      <c r="A530" s="13">
        <v>27</v>
      </c>
      <c r="B530" s="593"/>
      <c r="C530" s="584"/>
      <c r="D530" s="581"/>
      <c r="E530" s="582"/>
      <c r="F530" s="582"/>
      <c r="G530" s="582"/>
      <c r="H530" s="582"/>
      <c r="I530" s="582"/>
      <c r="J530" s="582"/>
      <c r="K530" s="582"/>
      <c r="L530" s="582"/>
      <c r="M530" s="582"/>
      <c r="N530" s="582"/>
      <c r="O530" s="582"/>
      <c r="P530" s="584"/>
      <c r="Q530" s="581"/>
      <c r="R530" s="582"/>
      <c r="S530" s="582"/>
      <c r="T530" s="582"/>
      <c r="U530" s="583"/>
      <c r="V530" s="4"/>
      <c r="W530" s="4"/>
      <c r="X530" s="4"/>
      <c r="Y530" s="4"/>
      <c r="Z530" s="4"/>
    </row>
    <row r="531" spans="1:26" ht="15" hidden="1" customHeight="1" outlineLevel="2" x14ac:dyDescent="0.25">
      <c r="A531" s="13">
        <v>28</v>
      </c>
      <c r="B531" s="593"/>
      <c r="C531" s="584"/>
      <c r="D531" s="581"/>
      <c r="E531" s="582"/>
      <c r="F531" s="582"/>
      <c r="G531" s="582"/>
      <c r="H531" s="582"/>
      <c r="I531" s="582"/>
      <c r="J531" s="582"/>
      <c r="K531" s="582"/>
      <c r="L531" s="582"/>
      <c r="M531" s="582"/>
      <c r="N531" s="582"/>
      <c r="O531" s="582"/>
      <c r="P531" s="584"/>
      <c r="Q531" s="581"/>
      <c r="R531" s="582"/>
      <c r="S531" s="582"/>
      <c r="T531" s="582"/>
      <c r="U531" s="583"/>
      <c r="V531" s="4"/>
      <c r="W531" s="4"/>
      <c r="X531" s="4"/>
      <c r="Y531" s="4"/>
      <c r="Z531" s="4"/>
    </row>
    <row r="532" spans="1:26" ht="15" hidden="1" customHeight="1" outlineLevel="2" x14ac:dyDescent="0.25">
      <c r="A532" s="13">
        <v>29</v>
      </c>
      <c r="B532" s="593"/>
      <c r="C532" s="584"/>
      <c r="D532" s="581"/>
      <c r="E532" s="582"/>
      <c r="F532" s="582"/>
      <c r="G532" s="582"/>
      <c r="H532" s="582"/>
      <c r="I532" s="582"/>
      <c r="J532" s="582"/>
      <c r="K532" s="582"/>
      <c r="L532" s="582"/>
      <c r="M532" s="582"/>
      <c r="N532" s="582"/>
      <c r="O532" s="582"/>
      <c r="P532" s="584"/>
      <c r="Q532" s="581"/>
      <c r="R532" s="582"/>
      <c r="S532" s="582"/>
      <c r="T532" s="582"/>
      <c r="U532" s="583"/>
      <c r="V532" s="4"/>
      <c r="W532" s="4"/>
      <c r="X532" s="4"/>
      <c r="Y532" s="4"/>
      <c r="Z532" s="4"/>
    </row>
    <row r="533" spans="1:26" ht="15" hidden="1" customHeight="1" outlineLevel="2" x14ac:dyDescent="0.25">
      <c r="A533" s="13">
        <v>30</v>
      </c>
      <c r="B533" s="593"/>
      <c r="C533" s="584"/>
      <c r="D533" s="581"/>
      <c r="E533" s="582"/>
      <c r="F533" s="582"/>
      <c r="G533" s="582"/>
      <c r="H533" s="582"/>
      <c r="I533" s="582"/>
      <c r="J533" s="582"/>
      <c r="K533" s="582"/>
      <c r="L533" s="582"/>
      <c r="M533" s="582"/>
      <c r="N533" s="582"/>
      <c r="O533" s="582"/>
      <c r="P533" s="584"/>
      <c r="Q533" s="581"/>
      <c r="R533" s="582"/>
      <c r="S533" s="582"/>
      <c r="T533" s="582"/>
      <c r="U533" s="583"/>
      <c r="V533" s="4"/>
      <c r="W533" s="4"/>
      <c r="X533" s="4"/>
      <c r="Y533" s="4"/>
      <c r="Z533" s="4"/>
    </row>
    <row r="534" spans="1:26" ht="15" hidden="1" customHeight="1" outlineLevel="2" x14ac:dyDescent="0.25">
      <c r="A534" s="13">
        <v>31</v>
      </c>
      <c r="B534" s="593"/>
      <c r="C534" s="584"/>
      <c r="D534" s="581"/>
      <c r="E534" s="582"/>
      <c r="F534" s="582"/>
      <c r="G534" s="582"/>
      <c r="H534" s="582"/>
      <c r="I534" s="582"/>
      <c r="J534" s="582"/>
      <c r="K534" s="582"/>
      <c r="L534" s="582"/>
      <c r="M534" s="582"/>
      <c r="N534" s="582"/>
      <c r="O534" s="582"/>
      <c r="P534" s="584"/>
      <c r="Q534" s="581"/>
      <c r="R534" s="582"/>
      <c r="S534" s="582"/>
      <c r="T534" s="582"/>
      <c r="U534" s="583"/>
      <c r="V534" s="4"/>
      <c r="W534" s="4"/>
      <c r="X534" s="4"/>
      <c r="Y534" s="4"/>
      <c r="Z534" s="4"/>
    </row>
    <row r="535" spans="1:26" ht="12.75" customHeight="1" outlineLevel="1" collapsed="1" thickBot="1" x14ac:dyDescent="0.3">
      <c r="A535" s="594"/>
      <c r="B535" s="595"/>
      <c r="C535" s="595"/>
      <c r="D535" s="595"/>
      <c r="E535" s="595"/>
      <c r="F535" s="595"/>
      <c r="G535" s="595"/>
      <c r="H535" s="595"/>
      <c r="I535" s="595"/>
      <c r="J535" s="595"/>
      <c r="K535" s="595"/>
      <c r="L535" s="595"/>
      <c r="M535" s="595"/>
      <c r="N535" s="595"/>
      <c r="O535" s="595"/>
      <c r="P535" s="595"/>
      <c r="Q535" s="595"/>
      <c r="R535" s="595"/>
      <c r="S535" s="595"/>
      <c r="T535" s="595"/>
      <c r="U535" s="596"/>
      <c r="V535" s="4"/>
      <c r="W535" s="4"/>
      <c r="X535" s="4"/>
      <c r="Y535" s="4"/>
      <c r="Z535" s="4"/>
    </row>
    <row r="536" spans="1:26" ht="7.5" customHeight="1" thickBot="1" x14ac:dyDescent="0.3">
      <c r="A536" s="642"/>
      <c r="B536" s="589"/>
      <c r="C536" s="589"/>
      <c r="D536" s="589"/>
      <c r="E536" s="589"/>
      <c r="F536" s="589"/>
      <c r="G536" s="589"/>
      <c r="H536" s="589"/>
      <c r="I536" s="589"/>
      <c r="J536" s="589"/>
      <c r="K536" s="589"/>
      <c r="L536" s="589"/>
      <c r="M536" s="589"/>
      <c r="N536" s="589"/>
      <c r="O536" s="589"/>
      <c r="P536" s="589"/>
      <c r="Q536" s="589"/>
      <c r="R536" s="589"/>
      <c r="S536" s="589"/>
      <c r="T536" s="589"/>
      <c r="U536" s="590"/>
      <c r="V536" s="4"/>
      <c r="W536" s="4"/>
      <c r="X536" s="4"/>
      <c r="Y536" s="4"/>
      <c r="Z536" s="4"/>
    </row>
    <row r="537" spans="1:26" ht="17.25" hidden="1" customHeight="1" x14ac:dyDescent="0.25">
      <c r="A537" s="650" t="s">
        <v>69</v>
      </c>
      <c r="B537" s="589"/>
      <c r="C537" s="589"/>
      <c r="D537" s="589"/>
      <c r="E537" s="589"/>
      <c r="F537" s="589"/>
      <c r="G537" s="589"/>
      <c r="H537" s="589"/>
      <c r="I537" s="589"/>
      <c r="J537" s="589"/>
      <c r="K537" s="589"/>
      <c r="L537" s="589"/>
      <c r="M537" s="589"/>
      <c r="N537" s="589"/>
      <c r="O537" s="589"/>
      <c r="P537" s="589"/>
      <c r="Q537" s="589"/>
      <c r="R537" s="589"/>
      <c r="S537" s="589"/>
      <c r="T537" s="589"/>
      <c r="U537" s="590"/>
      <c r="V537" s="4"/>
      <c r="W537" s="4"/>
      <c r="X537" s="4"/>
      <c r="Y537" s="4"/>
      <c r="Z537" s="4"/>
    </row>
    <row r="538" spans="1:26" ht="7.5" hidden="1" customHeight="1" x14ac:dyDescent="0.25">
      <c r="A538" s="642"/>
      <c r="B538" s="589"/>
      <c r="C538" s="589"/>
      <c r="D538" s="589"/>
      <c r="E538" s="589"/>
      <c r="F538" s="589"/>
      <c r="G538" s="589"/>
      <c r="H538" s="589"/>
      <c r="I538" s="589"/>
      <c r="J538" s="589"/>
      <c r="K538" s="589"/>
      <c r="L538" s="589"/>
      <c r="M538" s="589"/>
      <c r="N538" s="589"/>
      <c r="O538" s="589"/>
      <c r="P538" s="589"/>
      <c r="Q538" s="589"/>
      <c r="R538" s="589"/>
      <c r="S538" s="589"/>
      <c r="T538" s="589"/>
      <c r="U538" s="590"/>
      <c r="V538" s="4"/>
      <c r="W538" s="4"/>
      <c r="X538" s="4"/>
      <c r="Y538" s="4"/>
      <c r="Z538" s="4"/>
    </row>
    <row r="539" spans="1:26" ht="14.25" hidden="1" customHeight="1" thickBot="1" x14ac:dyDescent="0.3">
      <c r="A539" s="643" t="s">
        <v>70</v>
      </c>
      <c r="B539" s="620"/>
      <c r="C539" s="644" t="s">
        <v>71</v>
      </c>
      <c r="D539" s="620"/>
      <c r="E539" s="620"/>
      <c r="F539" s="644" t="s">
        <v>72</v>
      </c>
      <c r="G539" s="620"/>
      <c r="H539" s="644" t="s">
        <v>73</v>
      </c>
      <c r="I539" s="620"/>
      <c r="J539" s="620"/>
      <c r="K539" s="620"/>
      <c r="L539" s="620"/>
      <c r="M539" s="620"/>
      <c r="N539" s="620"/>
      <c r="O539" s="620"/>
      <c r="P539" s="620"/>
      <c r="Q539" s="620"/>
      <c r="R539" s="620"/>
      <c r="S539" s="620"/>
      <c r="T539" s="620"/>
      <c r="U539" s="621"/>
      <c r="V539" s="4"/>
      <c r="W539" s="4"/>
      <c r="X539" s="4"/>
      <c r="Y539" s="4"/>
      <c r="Z539" s="4"/>
    </row>
    <row r="540" spans="1:26" ht="173.45" hidden="1" customHeight="1" thickBot="1" x14ac:dyDescent="0.3">
      <c r="A540" s="640">
        <v>9</v>
      </c>
      <c r="B540" s="589"/>
      <c r="C540" s="645" t="s">
        <v>95</v>
      </c>
      <c r="D540" s="646"/>
      <c r="E540" s="646"/>
      <c r="F540" s="647">
        <v>10</v>
      </c>
      <c r="G540" s="646"/>
      <c r="H540" s="648" t="s">
        <v>108</v>
      </c>
      <c r="I540" s="646"/>
      <c r="J540" s="646"/>
      <c r="K540" s="646"/>
      <c r="L540" s="646"/>
      <c r="M540" s="646"/>
      <c r="N540" s="646"/>
      <c r="O540" s="646"/>
      <c r="P540" s="646"/>
      <c r="Q540" s="646"/>
      <c r="R540" s="646"/>
      <c r="S540" s="646"/>
      <c r="T540" s="646"/>
      <c r="U540" s="649"/>
      <c r="V540" s="4"/>
      <c r="W540" s="4"/>
      <c r="X540" s="4"/>
      <c r="Y540" s="4"/>
      <c r="Z540" s="4"/>
    </row>
    <row r="541" spans="1:26" ht="14.25" hidden="1" customHeight="1" thickBot="1" x14ac:dyDescent="0.3">
      <c r="A541" s="640">
        <v>8</v>
      </c>
      <c r="B541" s="589"/>
      <c r="C541" s="641">
        <v>45287</v>
      </c>
      <c r="D541" s="589"/>
      <c r="E541" s="589"/>
      <c r="F541" s="638">
        <v>9</v>
      </c>
      <c r="G541" s="589"/>
      <c r="H541" s="639" t="s">
        <v>74</v>
      </c>
      <c r="I541" s="589"/>
      <c r="J541" s="589"/>
      <c r="K541" s="589"/>
      <c r="L541" s="589"/>
      <c r="M541" s="589"/>
      <c r="N541" s="589"/>
      <c r="O541" s="589"/>
      <c r="P541" s="589"/>
      <c r="Q541" s="589"/>
      <c r="R541" s="589"/>
      <c r="S541" s="589"/>
      <c r="T541" s="589"/>
      <c r="U541" s="590"/>
      <c r="V541" s="4"/>
      <c r="W541" s="4"/>
      <c r="X541" s="4"/>
      <c r="Y541" s="4"/>
      <c r="Z541" s="4"/>
    </row>
    <row r="542" spans="1:26" ht="22.5" hidden="1" customHeight="1" x14ac:dyDescent="0.25">
      <c r="A542" s="640">
        <v>7</v>
      </c>
      <c r="B542" s="589"/>
      <c r="C542" s="641">
        <v>44676</v>
      </c>
      <c r="D542" s="589"/>
      <c r="E542" s="589"/>
      <c r="F542" s="638">
        <v>8</v>
      </c>
      <c r="G542" s="589"/>
      <c r="H542" s="639" t="s">
        <v>75</v>
      </c>
      <c r="I542" s="589"/>
      <c r="J542" s="589"/>
      <c r="K542" s="589"/>
      <c r="L542" s="589"/>
      <c r="M542" s="589"/>
      <c r="N542" s="589"/>
      <c r="O542" s="589"/>
      <c r="P542" s="589"/>
      <c r="Q542" s="589"/>
      <c r="R542" s="589"/>
      <c r="S542" s="589"/>
      <c r="T542" s="589"/>
      <c r="U542" s="590"/>
      <c r="V542" s="4"/>
      <c r="W542" s="4"/>
      <c r="X542" s="4"/>
      <c r="Y542" s="4"/>
      <c r="Z542" s="4"/>
    </row>
    <row r="543" spans="1:26" ht="175.5" hidden="1" customHeight="1" x14ac:dyDescent="0.25">
      <c r="A543" s="640">
        <v>6</v>
      </c>
      <c r="B543" s="589"/>
      <c r="C543" s="641">
        <v>44469</v>
      </c>
      <c r="D543" s="589"/>
      <c r="E543" s="589"/>
      <c r="F543" s="638">
        <v>7</v>
      </c>
      <c r="G543" s="589"/>
      <c r="H543" s="639" t="s">
        <v>79</v>
      </c>
      <c r="I543" s="589"/>
      <c r="J543" s="589"/>
      <c r="K543" s="589"/>
      <c r="L543" s="589"/>
      <c r="M543" s="589"/>
      <c r="N543" s="589"/>
      <c r="O543" s="589"/>
      <c r="P543" s="589"/>
      <c r="Q543" s="589"/>
      <c r="R543" s="589"/>
      <c r="S543" s="589"/>
      <c r="T543" s="589"/>
      <c r="U543" s="590"/>
      <c r="V543" s="4"/>
      <c r="W543" s="4"/>
      <c r="X543" s="4"/>
      <c r="Y543" s="4"/>
      <c r="Z543" s="4"/>
    </row>
    <row r="544" spans="1:26"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sheetData>
  <mergeCells count="1522">
    <mergeCell ref="B523:C523"/>
    <mergeCell ref="B531:C531"/>
    <mergeCell ref="B532:C532"/>
    <mergeCell ref="B533:C533"/>
    <mergeCell ref="B534:C534"/>
    <mergeCell ref="B524:C524"/>
    <mergeCell ref="B525:C525"/>
    <mergeCell ref="B526:C526"/>
    <mergeCell ref="B527:C527"/>
    <mergeCell ref="B528:C528"/>
    <mergeCell ref="B529:C529"/>
    <mergeCell ref="B530:C530"/>
    <mergeCell ref="B461:C461"/>
    <mergeCell ref="B462:C462"/>
    <mergeCell ref="B468:C468"/>
    <mergeCell ref="B469:C469"/>
    <mergeCell ref="B470:C470"/>
    <mergeCell ref="B471:C471"/>
    <mergeCell ref="B472:C472"/>
    <mergeCell ref="B513:C513"/>
    <mergeCell ref="B514:C514"/>
    <mergeCell ref="B515:C515"/>
    <mergeCell ref="B516:C516"/>
    <mergeCell ref="B517:C517"/>
    <mergeCell ref="B518:C518"/>
    <mergeCell ref="B519:C519"/>
    <mergeCell ref="B520:C520"/>
    <mergeCell ref="B521:C521"/>
    <mergeCell ref="B522:C522"/>
    <mergeCell ref="B437:C437"/>
    <mergeCell ref="B438:C438"/>
    <mergeCell ref="B439:C439"/>
    <mergeCell ref="B440:C440"/>
    <mergeCell ref="B441:C441"/>
    <mergeCell ref="B442:C442"/>
    <mergeCell ref="B443:C443"/>
    <mergeCell ref="B444:C444"/>
    <mergeCell ref="B510:C510"/>
    <mergeCell ref="B473:C473"/>
    <mergeCell ref="B474:C474"/>
    <mergeCell ref="B456:C456"/>
    <mergeCell ref="B457:C457"/>
    <mergeCell ref="B511:C511"/>
    <mergeCell ref="B512:C512"/>
    <mergeCell ref="B508:C508"/>
    <mergeCell ref="B509:C509"/>
    <mergeCell ref="B489:C489"/>
    <mergeCell ref="B490:C490"/>
    <mergeCell ref="B491:C491"/>
    <mergeCell ref="B492:C492"/>
    <mergeCell ref="B493:C493"/>
    <mergeCell ref="B494:C494"/>
    <mergeCell ref="B495:C495"/>
    <mergeCell ref="B496:C496"/>
    <mergeCell ref="B497:C497"/>
    <mergeCell ref="B498:C498"/>
    <mergeCell ref="B499:C499"/>
    <mergeCell ref="B500:C500"/>
    <mergeCell ref="B458:C458"/>
    <mergeCell ref="B459:C459"/>
    <mergeCell ref="B460:C460"/>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382:C382"/>
    <mergeCell ref="B383:C383"/>
    <mergeCell ref="B384:C384"/>
    <mergeCell ref="B385:C385"/>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29:C329"/>
    <mergeCell ref="B330:C330"/>
    <mergeCell ref="B331:C331"/>
    <mergeCell ref="B332:C332"/>
    <mergeCell ref="B333:C333"/>
    <mergeCell ref="B334:C334"/>
    <mergeCell ref="B335:C335"/>
    <mergeCell ref="B336:C336"/>
    <mergeCell ref="B337:C337"/>
    <mergeCell ref="B338:C338"/>
    <mergeCell ref="B339:C339"/>
    <mergeCell ref="B342:C342"/>
    <mergeCell ref="B343:C343"/>
    <mergeCell ref="B344:C344"/>
    <mergeCell ref="B345:C345"/>
    <mergeCell ref="B346:C346"/>
    <mergeCell ref="B347:C347"/>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87:C287"/>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183:C183"/>
    <mergeCell ref="B184:C184"/>
    <mergeCell ref="B185:C185"/>
    <mergeCell ref="B186:C186"/>
    <mergeCell ref="B187:C187"/>
    <mergeCell ref="B188:C188"/>
    <mergeCell ref="B189:C189"/>
    <mergeCell ref="B190:C190"/>
    <mergeCell ref="B191:C191"/>
    <mergeCell ref="B194:C194"/>
    <mergeCell ref="B195:C195"/>
    <mergeCell ref="B196:C196"/>
    <mergeCell ref="B197:C197"/>
    <mergeCell ref="B198:C198"/>
    <mergeCell ref="B199:C199"/>
    <mergeCell ref="B200:C200"/>
    <mergeCell ref="B201:C201"/>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D534:P534"/>
    <mergeCell ref="Q534:U534"/>
    <mergeCell ref="A535:U535"/>
    <mergeCell ref="A536:U536"/>
    <mergeCell ref="A537:U537"/>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4:C164"/>
    <mergeCell ref="B165:C165"/>
    <mergeCell ref="Q525:U525"/>
    <mergeCell ref="D526:P526"/>
    <mergeCell ref="Q526:U526"/>
    <mergeCell ref="D527:P527"/>
    <mergeCell ref="Q527:U527"/>
    <mergeCell ref="D528:P528"/>
    <mergeCell ref="Q528:U528"/>
    <mergeCell ref="Q529:U529"/>
    <mergeCell ref="D529:P529"/>
    <mergeCell ref="D530:P530"/>
    <mergeCell ref="Q530:U530"/>
    <mergeCell ref="D531:P531"/>
    <mergeCell ref="Q531:U531"/>
    <mergeCell ref="D532:P532"/>
    <mergeCell ref="Q532:U532"/>
    <mergeCell ref="D533:P533"/>
    <mergeCell ref="Q533:U533"/>
    <mergeCell ref="F541:G541"/>
    <mergeCell ref="H541:U541"/>
    <mergeCell ref="A542:B542"/>
    <mergeCell ref="C542:E542"/>
    <mergeCell ref="F542:G542"/>
    <mergeCell ref="H542:U542"/>
    <mergeCell ref="A543:B543"/>
    <mergeCell ref="C543:E543"/>
    <mergeCell ref="F543:G543"/>
    <mergeCell ref="H543:U543"/>
    <mergeCell ref="A538:U538"/>
    <mergeCell ref="A539:B539"/>
    <mergeCell ref="C539:E539"/>
    <mergeCell ref="F539:G539"/>
    <mergeCell ref="H539:U539"/>
    <mergeCell ref="A541:B541"/>
    <mergeCell ref="C541:E541"/>
    <mergeCell ref="A540:B540"/>
    <mergeCell ref="C540:E540"/>
    <mergeCell ref="F540:G540"/>
    <mergeCell ref="H540:U540"/>
    <mergeCell ref="D519:P519"/>
    <mergeCell ref="Q519:U519"/>
    <mergeCell ref="D520:P520"/>
    <mergeCell ref="Q520:U520"/>
    <mergeCell ref="D521:P521"/>
    <mergeCell ref="Q521:U521"/>
    <mergeCell ref="Q522:U522"/>
    <mergeCell ref="D522:P522"/>
    <mergeCell ref="D523:P523"/>
    <mergeCell ref="Q523:U523"/>
    <mergeCell ref="D524:P524"/>
    <mergeCell ref="Q524:U524"/>
    <mergeCell ref="D525:P525"/>
    <mergeCell ref="B475:C475"/>
    <mergeCell ref="B476:C476"/>
    <mergeCell ref="B477:C477"/>
    <mergeCell ref="B478:C478"/>
    <mergeCell ref="B479:C479"/>
    <mergeCell ref="B480:C480"/>
    <mergeCell ref="B481:C481"/>
    <mergeCell ref="B482:C482"/>
    <mergeCell ref="B483:C483"/>
    <mergeCell ref="B484:C484"/>
    <mergeCell ref="B485:C485"/>
    <mergeCell ref="B486:C486"/>
    <mergeCell ref="B503:C503"/>
    <mergeCell ref="B504:C504"/>
    <mergeCell ref="B505:C505"/>
    <mergeCell ref="B506:C506"/>
    <mergeCell ref="B507:C507"/>
    <mergeCell ref="B487:C487"/>
    <mergeCell ref="B488:C488"/>
    <mergeCell ref="D248:P248"/>
    <mergeCell ref="D239:P239"/>
    <mergeCell ref="D219:P219"/>
    <mergeCell ref="D220:P220"/>
    <mergeCell ref="D469:P469"/>
    <mergeCell ref="D445:P445"/>
    <mergeCell ref="A435:U435"/>
    <mergeCell ref="A436:U436"/>
    <mergeCell ref="D437:P437"/>
    <mergeCell ref="Q437:U437"/>
    <mergeCell ref="D438:P438"/>
    <mergeCell ref="Q438:U438"/>
    <mergeCell ref="Q439:U439"/>
    <mergeCell ref="D439:P439"/>
    <mergeCell ref="D440:P440"/>
    <mergeCell ref="B445:C445"/>
    <mergeCell ref="B446:C446"/>
    <mergeCell ref="B447:C447"/>
    <mergeCell ref="B448:C448"/>
    <mergeCell ref="B221:C221"/>
    <mergeCell ref="B224:C224"/>
    <mergeCell ref="B225:C225"/>
    <mergeCell ref="B226:C226"/>
    <mergeCell ref="B227:C227"/>
    <mergeCell ref="B449:C449"/>
    <mergeCell ref="B450:C450"/>
    <mergeCell ref="B451:C451"/>
    <mergeCell ref="B452:C452"/>
    <mergeCell ref="B453:C453"/>
    <mergeCell ref="B454:C454"/>
    <mergeCell ref="B455:C455"/>
    <mergeCell ref="B228:C228"/>
    <mergeCell ref="D185:P185"/>
    <mergeCell ref="B202:C202"/>
    <mergeCell ref="B203:C203"/>
    <mergeCell ref="B204:C204"/>
    <mergeCell ref="B205:C205"/>
    <mergeCell ref="B206:C206"/>
    <mergeCell ref="B207:C207"/>
    <mergeCell ref="B208:C208"/>
    <mergeCell ref="B209:C209"/>
    <mergeCell ref="B210:C210"/>
    <mergeCell ref="D200:P200"/>
    <mergeCell ref="D194:P194"/>
    <mergeCell ref="Q194:U194"/>
    <mergeCell ref="D195:P195"/>
    <mergeCell ref="Q195:U195"/>
    <mergeCell ref="D196:P196"/>
    <mergeCell ref="Q196:U196"/>
    <mergeCell ref="D197:P197"/>
    <mergeCell ref="Q197:U197"/>
    <mergeCell ref="Q198:U198"/>
    <mergeCell ref="D198:P198"/>
    <mergeCell ref="D199:P199"/>
    <mergeCell ref="Q199:U199"/>
    <mergeCell ref="D164:P164"/>
    <mergeCell ref="B219:C219"/>
    <mergeCell ref="B220:C220"/>
    <mergeCell ref="A340:U340"/>
    <mergeCell ref="A341:U341"/>
    <mergeCell ref="D342:P342"/>
    <mergeCell ref="Q342:U342"/>
    <mergeCell ref="Q261:U261"/>
    <mergeCell ref="D261:P261"/>
    <mergeCell ref="D262:P262"/>
    <mergeCell ref="Q262:U262"/>
    <mergeCell ref="D263:P263"/>
    <mergeCell ref="Q153:U153"/>
    <mergeCell ref="D153:P153"/>
    <mergeCell ref="D154:P154"/>
    <mergeCell ref="Q154:U154"/>
    <mergeCell ref="D155:P155"/>
    <mergeCell ref="Q155:U155"/>
    <mergeCell ref="D156:P156"/>
    <mergeCell ref="Q156:U156"/>
    <mergeCell ref="D187:P187"/>
    <mergeCell ref="Q187:U187"/>
    <mergeCell ref="D188:P188"/>
    <mergeCell ref="Q188:U188"/>
    <mergeCell ref="D189:P189"/>
    <mergeCell ref="Q189:U189"/>
    <mergeCell ref="Q190:U190"/>
    <mergeCell ref="D190:P190"/>
    <mergeCell ref="D191:P191"/>
    <mergeCell ref="Q191:U191"/>
    <mergeCell ref="D184:P184"/>
    <mergeCell ref="Q184:U184"/>
    <mergeCell ref="Q134:U134"/>
    <mergeCell ref="Q185:U185"/>
    <mergeCell ref="D186:P186"/>
    <mergeCell ref="Q186:U186"/>
    <mergeCell ref="D175:P175"/>
    <mergeCell ref="Q175:U175"/>
    <mergeCell ref="Q176:U176"/>
    <mergeCell ref="D176:P176"/>
    <mergeCell ref="D177:P177"/>
    <mergeCell ref="Q177:U177"/>
    <mergeCell ref="D178:P178"/>
    <mergeCell ref="Q178:U178"/>
    <mergeCell ref="D144:P144"/>
    <mergeCell ref="Q144:U144"/>
    <mergeCell ref="D145:P145"/>
    <mergeCell ref="Q145:U145"/>
    <mergeCell ref="Q146:U146"/>
    <mergeCell ref="D146:P146"/>
    <mergeCell ref="D147:P147"/>
    <mergeCell ref="Q147:U147"/>
    <mergeCell ref="D148:P148"/>
    <mergeCell ref="Q148:U148"/>
    <mergeCell ref="D149:P149"/>
    <mergeCell ref="Q149:U149"/>
    <mergeCell ref="D150:P150"/>
    <mergeCell ref="Q150:U150"/>
    <mergeCell ref="D151:P151"/>
    <mergeCell ref="Q151:U151"/>
    <mergeCell ref="D152:P152"/>
    <mergeCell ref="Q152:U152"/>
    <mergeCell ref="A162:U162"/>
    <mergeCell ref="A163:U163"/>
    <mergeCell ref="B123:C123"/>
    <mergeCell ref="D117:P117"/>
    <mergeCell ref="Q117:U117"/>
    <mergeCell ref="D113:P113"/>
    <mergeCell ref="Q113:U113"/>
    <mergeCell ref="D114:P114"/>
    <mergeCell ref="Q114:U114"/>
    <mergeCell ref="D115:P115"/>
    <mergeCell ref="Q115:U115"/>
    <mergeCell ref="Q116:U116"/>
    <mergeCell ref="B114:C114"/>
    <mergeCell ref="B113:C113"/>
    <mergeCell ref="D116:P116"/>
    <mergeCell ref="B124:C124"/>
    <mergeCell ref="B125:C125"/>
    <mergeCell ref="B126:C126"/>
    <mergeCell ref="D126:P126"/>
    <mergeCell ref="Q126:U126"/>
    <mergeCell ref="B112:C112"/>
    <mergeCell ref="D108:P108"/>
    <mergeCell ref="D104:P104"/>
    <mergeCell ref="Q104:U104"/>
    <mergeCell ref="D102:P102"/>
    <mergeCell ref="Q102:U102"/>
    <mergeCell ref="D103:P103"/>
    <mergeCell ref="B115:C115"/>
    <mergeCell ref="B116:C116"/>
    <mergeCell ref="B117:C117"/>
    <mergeCell ref="B118:C118"/>
    <mergeCell ref="D118:P118"/>
    <mergeCell ref="Q118:U118"/>
    <mergeCell ref="B119:C119"/>
    <mergeCell ref="B120:C120"/>
    <mergeCell ref="B121:C121"/>
    <mergeCell ref="B122:C122"/>
    <mergeCell ref="B107:C107"/>
    <mergeCell ref="B108:C108"/>
    <mergeCell ref="B109:C109"/>
    <mergeCell ref="B110:C110"/>
    <mergeCell ref="B111:C111"/>
    <mergeCell ref="D92:P92"/>
    <mergeCell ref="Q92:U92"/>
    <mergeCell ref="Q93:U93"/>
    <mergeCell ref="D93:P93"/>
    <mergeCell ref="D94:P94"/>
    <mergeCell ref="Q94:U94"/>
    <mergeCell ref="D95:P95"/>
    <mergeCell ref="Q95:U95"/>
    <mergeCell ref="Q110:U110"/>
    <mergeCell ref="D111:P111"/>
    <mergeCell ref="Q111:U111"/>
    <mergeCell ref="D112:P112"/>
    <mergeCell ref="Q112:U112"/>
    <mergeCell ref="Q108:U108"/>
    <mergeCell ref="Q109:U109"/>
    <mergeCell ref="D109:P109"/>
    <mergeCell ref="D110:P110"/>
    <mergeCell ref="Q103:U103"/>
    <mergeCell ref="D100:P100"/>
    <mergeCell ref="Q100:U100"/>
    <mergeCell ref="Q101:U101"/>
    <mergeCell ref="D101:P101"/>
    <mergeCell ref="D107:P107"/>
    <mergeCell ref="Q107:U107"/>
    <mergeCell ref="Q164:U164"/>
    <mergeCell ref="D119:P119"/>
    <mergeCell ref="Q119:U119"/>
    <mergeCell ref="D120:P120"/>
    <mergeCell ref="Q120:U120"/>
    <mergeCell ref="D121:P121"/>
    <mergeCell ref="Q121:U121"/>
    <mergeCell ref="Q122:U122"/>
    <mergeCell ref="D122:P122"/>
    <mergeCell ref="D123:P123"/>
    <mergeCell ref="Q123:U123"/>
    <mergeCell ref="D124:P124"/>
    <mergeCell ref="Q124:U124"/>
    <mergeCell ref="D125:P125"/>
    <mergeCell ref="Q125:U125"/>
    <mergeCell ref="A127:U127"/>
    <mergeCell ref="A128:U128"/>
    <mergeCell ref="B129:C129"/>
    <mergeCell ref="D129:P129"/>
    <mergeCell ref="Q129:U129"/>
    <mergeCell ref="D130:P130"/>
    <mergeCell ref="Q130:U130"/>
    <mergeCell ref="D131:P131"/>
    <mergeCell ref="Q131:U131"/>
    <mergeCell ref="D157:P157"/>
    <mergeCell ref="Q159:U159"/>
    <mergeCell ref="Q160:U160"/>
    <mergeCell ref="D160:P160"/>
    <mergeCell ref="D161:P161"/>
    <mergeCell ref="Q161:U161"/>
    <mergeCell ref="B130:C130"/>
    <mergeCell ref="B131:C131"/>
    <mergeCell ref="B132:C132"/>
    <mergeCell ref="B133:C133"/>
    <mergeCell ref="B134:C134"/>
    <mergeCell ref="B135:C135"/>
    <mergeCell ref="B136:C136"/>
    <mergeCell ref="D134:P134"/>
    <mergeCell ref="D135:P135"/>
    <mergeCell ref="Q135:U135"/>
    <mergeCell ref="D136:P136"/>
    <mergeCell ref="Q136:U136"/>
    <mergeCell ref="D137:P137"/>
    <mergeCell ref="Q137:U137"/>
    <mergeCell ref="Q157:U157"/>
    <mergeCell ref="D158:P158"/>
    <mergeCell ref="Q158:U158"/>
    <mergeCell ref="D159:P159"/>
    <mergeCell ref="D141:P141"/>
    <mergeCell ref="D142:P142"/>
    <mergeCell ref="Q142:U142"/>
    <mergeCell ref="D138:P138"/>
    <mergeCell ref="Q138:U138"/>
    <mergeCell ref="D139:P139"/>
    <mergeCell ref="Q139:U139"/>
    <mergeCell ref="D140:P140"/>
    <mergeCell ref="Q140:U140"/>
    <mergeCell ref="Q141:U141"/>
    <mergeCell ref="D143:P143"/>
    <mergeCell ref="Q143:U143"/>
    <mergeCell ref="D132:P132"/>
    <mergeCell ref="Q132:U132"/>
    <mergeCell ref="D133:P133"/>
    <mergeCell ref="Q133:U133"/>
    <mergeCell ref="B81:C81"/>
    <mergeCell ref="B82:C82"/>
    <mergeCell ref="B83:C83"/>
    <mergeCell ref="B100:C100"/>
    <mergeCell ref="B101:C101"/>
    <mergeCell ref="B102:C102"/>
    <mergeCell ref="B103:C103"/>
    <mergeCell ref="B104:C104"/>
    <mergeCell ref="B105:C105"/>
    <mergeCell ref="B106:C106"/>
    <mergeCell ref="A96:U96"/>
    <mergeCell ref="A97:U97"/>
    <mergeCell ref="D105:P105"/>
    <mergeCell ref="Q105:U105"/>
    <mergeCell ref="D91:P91"/>
    <mergeCell ref="Q91:U91"/>
    <mergeCell ref="B84:C84"/>
    <mergeCell ref="B85:C85"/>
    <mergeCell ref="B86:C86"/>
    <mergeCell ref="B87:C87"/>
    <mergeCell ref="B88:C88"/>
    <mergeCell ref="B89:C89"/>
    <mergeCell ref="B90:C90"/>
    <mergeCell ref="B91:C91"/>
    <mergeCell ref="B92:C92"/>
    <mergeCell ref="B93:C93"/>
    <mergeCell ref="B94:C94"/>
    <mergeCell ref="B95:C95"/>
    <mergeCell ref="B98:C98"/>
    <mergeCell ref="B99:C99"/>
    <mergeCell ref="D106:P106"/>
    <mergeCell ref="Q106:U106"/>
    <mergeCell ref="B58:C58"/>
    <mergeCell ref="B59:C59"/>
    <mergeCell ref="B60:C60"/>
    <mergeCell ref="B61:C61"/>
    <mergeCell ref="B62:C62"/>
    <mergeCell ref="B63:C63"/>
    <mergeCell ref="B64:C64"/>
    <mergeCell ref="B65:C65"/>
    <mergeCell ref="B66:C66"/>
    <mergeCell ref="B67:C67"/>
    <mergeCell ref="B68:C68"/>
    <mergeCell ref="B75:C75"/>
    <mergeCell ref="B76:C76"/>
    <mergeCell ref="B77:C77"/>
    <mergeCell ref="B78:C78"/>
    <mergeCell ref="B79:C79"/>
    <mergeCell ref="B80:C80"/>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D73:P73"/>
    <mergeCell ref="Q73:U73"/>
    <mergeCell ref="D74:P74"/>
    <mergeCell ref="Q74:U74"/>
    <mergeCell ref="B69:C69"/>
    <mergeCell ref="B70:C70"/>
    <mergeCell ref="B71:C71"/>
    <mergeCell ref="B72:C72"/>
    <mergeCell ref="B73:C73"/>
    <mergeCell ref="B74:C74"/>
    <mergeCell ref="D68:P68"/>
    <mergeCell ref="Q68:U68"/>
    <mergeCell ref="D69:P69"/>
    <mergeCell ref="Q69:U69"/>
    <mergeCell ref="D70:P70"/>
    <mergeCell ref="Q70:U70"/>
    <mergeCell ref="Q71:U71"/>
    <mergeCell ref="D71:P71"/>
    <mergeCell ref="D72:P72"/>
    <mergeCell ref="Q72:U72"/>
    <mergeCell ref="Q35:U35"/>
    <mergeCell ref="D36:P36"/>
    <mergeCell ref="Q36:U36"/>
    <mergeCell ref="Q37:U37"/>
    <mergeCell ref="D39:P39"/>
    <mergeCell ref="Q39:U39"/>
    <mergeCell ref="D40:P40"/>
    <mergeCell ref="Q40:U40"/>
    <mergeCell ref="D41:P41"/>
    <mergeCell ref="Q41:U41"/>
    <mergeCell ref="Q42:U42"/>
    <mergeCell ref="D42:P42"/>
    <mergeCell ref="D66:P66"/>
    <mergeCell ref="Q66:U66"/>
    <mergeCell ref="D67:P67"/>
    <mergeCell ref="Q67:U67"/>
    <mergeCell ref="D55:P55"/>
    <mergeCell ref="Q55:U55"/>
    <mergeCell ref="A56:U56"/>
    <mergeCell ref="A57:U57"/>
    <mergeCell ref="D58:P58"/>
    <mergeCell ref="Q58:U58"/>
    <mergeCell ref="D59:P59"/>
    <mergeCell ref="Q59:U59"/>
    <mergeCell ref="D60:P60"/>
    <mergeCell ref="Q60:U60"/>
    <mergeCell ref="B50:C50"/>
    <mergeCell ref="B51:C51"/>
    <mergeCell ref="B52:C52"/>
    <mergeCell ref="B53:C53"/>
    <mergeCell ref="B54:C54"/>
    <mergeCell ref="B55:C55"/>
    <mergeCell ref="D89:P89"/>
    <mergeCell ref="Q89:U89"/>
    <mergeCell ref="D90:P90"/>
    <mergeCell ref="Q90:U90"/>
    <mergeCell ref="D44:P44"/>
    <mergeCell ref="Q44:U44"/>
    <mergeCell ref="D45:P45"/>
    <mergeCell ref="Q45:U45"/>
    <mergeCell ref="D46:P46"/>
    <mergeCell ref="Q46:U46"/>
    <mergeCell ref="D47:P47"/>
    <mergeCell ref="Q47:U47"/>
    <mergeCell ref="D48:P48"/>
    <mergeCell ref="Q48:U48"/>
    <mergeCell ref="Q49:U49"/>
    <mergeCell ref="D49:P49"/>
    <mergeCell ref="D50:P50"/>
    <mergeCell ref="Q50:U50"/>
    <mergeCell ref="D51:P51"/>
    <mergeCell ref="Q51:U51"/>
    <mergeCell ref="D52:P52"/>
    <mergeCell ref="Q52:U52"/>
    <mergeCell ref="D61:P61"/>
    <mergeCell ref="Q61:U61"/>
    <mergeCell ref="D62:P62"/>
    <mergeCell ref="Q62:U62"/>
    <mergeCell ref="D63:P63"/>
    <mergeCell ref="Q63:U63"/>
    <mergeCell ref="Q64:U64"/>
    <mergeCell ref="D64:P64"/>
    <mergeCell ref="D65:P65"/>
    <mergeCell ref="Q65:U65"/>
    <mergeCell ref="D82:P82"/>
    <mergeCell ref="Q82:U82"/>
    <mergeCell ref="D98:P98"/>
    <mergeCell ref="Q98:U98"/>
    <mergeCell ref="D99:P99"/>
    <mergeCell ref="Q99:U99"/>
    <mergeCell ref="D75:P75"/>
    <mergeCell ref="Q75:U75"/>
    <mergeCell ref="D76:P76"/>
    <mergeCell ref="Q76:U76"/>
    <mergeCell ref="D77:P77"/>
    <mergeCell ref="Q77:U77"/>
    <mergeCell ref="Q78:U78"/>
    <mergeCell ref="D78:P78"/>
    <mergeCell ref="D79:P79"/>
    <mergeCell ref="Q79:U79"/>
    <mergeCell ref="D80:P80"/>
    <mergeCell ref="Q80:U80"/>
    <mergeCell ref="D81:P81"/>
    <mergeCell ref="Q81:U81"/>
    <mergeCell ref="D83:P83"/>
    <mergeCell ref="Q83:U83"/>
    <mergeCell ref="D84:P84"/>
    <mergeCell ref="Q84:U84"/>
    <mergeCell ref="D85:P85"/>
    <mergeCell ref="Q85:U85"/>
    <mergeCell ref="Q86:U86"/>
    <mergeCell ref="D86:P86"/>
    <mergeCell ref="D87:P87"/>
    <mergeCell ref="Q87:U87"/>
    <mergeCell ref="D88:P88"/>
    <mergeCell ref="Q88:U88"/>
    <mergeCell ref="A1:F2"/>
    <mergeCell ref="G1:P1"/>
    <mergeCell ref="Q1:U2"/>
    <mergeCell ref="G2:P2"/>
    <mergeCell ref="A3:F3"/>
    <mergeCell ref="G3:P3"/>
    <mergeCell ref="Q3:U3"/>
    <mergeCell ref="A4:U4"/>
    <mergeCell ref="A5:U5"/>
    <mergeCell ref="A6:U6"/>
    <mergeCell ref="A7:U7"/>
    <mergeCell ref="A8:U8"/>
    <mergeCell ref="A9:U9"/>
    <mergeCell ref="A10:U10"/>
    <mergeCell ref="A11:U11"/>
    <mergeCell ref="A13:U13"/>
    <mergeCell ref="A14:U14"/>
    <mergeCell ref="A12:U12"/>
    <mergeCell ref="A15:U15"/>
    <mergeCell ref="A16:U16"/>
    <mergeCell ref="B17:I17"/>
    <mergeCell ref="B18:I18"/>
    <mergeCell ref="B19:I19"/>
    <mergeCell ref="B20:I20"/>
    <mergeCell ref="B21:I21"/>
    <mergeCell ref="B22:I22"/>
    <mergeCell ref="B23:I23"/>
    <mergeCell ref="B24:I24"/>
    <mergeCell ref="B25:I25"/>
    <mergeCell ref="D53:P53"/>
    <mergeCell ref="Q53:U53"/>
    <mergeCell ref="D54:P54"/>
    <mergeCell ref="Q54:U54"/>
    <mergeCell ref="B26:I26"/>
    <mergeCell ref="B27:I27"/>
    <mergeCell ref="B28:I28"/>
    <mergeCell ref="A29:U29"/>
    <mergeCell ref="A30:U30"/>
    <mergeCell ref="A31:U31"/>
    <mergeCell ref="A32:U32"/>
    <mergeCell ref="D33:P33"/>
    <mergeCell ref="Q33:U33"/>
    <mergeCell ref="D43:P43"/>
    <mergeCell ref="Q43:U43"/>
    <mergeCell ref="D37:P37"/>
    <mergeCell ref="D38:P38"/>
    <mergeCell ref="Q38:U38"/>
    <mergeCell ref="D34:P34"/>
    <mergeCell ref="Q34:U34"/>
    <mergeCell ref="D35:P35"/>
    <mergeCell ref="D260:P260"/>
    <mergeCell ref="Q260:U260"/>
    <mergeCell ref="D251:P251"/>
    <mergeCell ref="Q251:U251"/>
    <mergeCell ref="D252:P252"/>
    <mergeCell ref="Q252:U252"/>
    <mergeCell ref="D253:P253"/>
    <mergeCell ref="Q253:U253"/>
    <mergeCell ref="Q254:U254"/>
    <mergeCell ref="D254:P254"/>
    <mergeCell ref="D255:P255"/>
    <mergeCell ref="Q255:U255"/>
    <mergeCell ref="D256:P256"/>
    <mergeCell ref="Q256:U256"/>
    <mergeCell ref="Q257:U257"/>
    <mergeCell ref="D258:P258"/>
    <mergeCell ref="Q258:U258"/>
    <mergeCell ref="D259:P259"/>
    <mergeCell ref="Q259:U259"/>
    <mergeCell ref="D257:P257"/>
    <mergeCell ref="D242:P242"/>
    <mergeCell ref="Q242:U242"/>
    <mergeCell ref="D243:P243"/>
    <mergeCell ref="Q243:U243"/>
    <mergeCell ref="D244:P244"/>
    <mergeCell ref="Q244:U244"/>
    <mergeCell ref="D245:P245"/>
    <mergeCell ref="Q245:U245"/>
    <mergeCell ref="D246:P246"/>
    <mergeCell ref="Q246:U246"/>
    <mergeCell ref="Q263:U263"/>
    <mergeCell ref="D264:P264"/>
    <mergeCell ref="Q264:U264"/>
    <mergeCell ref="D511:P511"/>
    <mergeCell ref="Q511:U511"/>
    <mergeCell ref="D418:P418"/>
    <mergeCell ref="Q418:U418"/>
    <mergeCell ref="D419:P419"/>
    <mergeCell ref="Q419:U419"/>
    <mergeCell ref="Q420:U420"/>
    <mergeCell ref="D420:P420"/>
    <mergeCell ref="D421:P421"/>
    <mergeCell ref="Q421:U421"/>
    <mergeCell ref="D422:P422"/>
    <mergeCell ref="Q422:U422"/>
    <mergeCell ref="D423:P423"/>
    <mergeCell ref="Q423:U423"/>
    <mergeCell ref="D350:P350"/>
    <mergeCell ref="Q350:U350"/>
    <mergeCell ref="D351:P351"/>
    <mergeCell ref="D345:P345"/>
    <mergeCell ref="Q345:U345"/>
    <mergeCell ref="D346:P346"/>
    <mergeCell ref="Q346:U346"/>
    <mergeCell ref="D347:P347"/>
    <mergeCell ref="Q347:U347"/>
    <mergeCell ref="Q348:U348"/>
    <mergeCell ref="D348:P348"/>
    <mergeCell ref="D349:P349"/>
    <mergeCell ref="Q349:U349"/>
    <mergeCell ref="Q417:U417"/>
    <mergeCell ref="Q398:U398"/>
    <mergeCell ref="Q247:U247"/>
    <mergeCell ref="D247:P247"/>
    <mergeCell ref="Q248:U248"/>
    <mergeCell ref="D249:P249"/>
    <mergeCell ref="Q249:U249"/>
    <mergeCell ref="D250:P250"/>
    <mergeCell ref="Q250:U250"/>
    <mergeCell ref="D399:P399"/>
    <mergeCell ref="Q399:U399"/>
    <mergeCell ref="D400:P400"/>
    <mergeCell ref="Q400:U400"/>
    <mergeCell ref="D401:P401"/>
    <mergeCell ref="Q401:U401"/>
    <mergeCell ref="D402:P402"/>
    <mergeCell ref="Q402:U402"/>
    <mergeCell ref="D403:P403"/>
    <mergeCell ref="Q403:U403"/>
    <mergeCell ref="D404:P404"/>
    <mergeCell ref="Q404:U404"/>
    <mergeCell ref="Q405:U405"/>
    <mergeCell ref="D408:P408"/>
    <mergeCell ref="Q408:U408"/>
    <mergeCell ref="Q239:U239"/>
    <mergeCell ref="Q240:U240"/>
    <mergeCell ref="D240:P240"/>
    <mergeCell ref="D241:P241"/>
    <mergeCell ref="Q241:U241"/>
    <mergeCell ref="Q200:U200"/>
    <mergeCell ref="D201:P201"/>
    <mergeCell ref="Q201:U201"/>
    <mergeCell ref="D205:P205"/>
    <mergeCell ref="D206:P206"/>
    <mergeCell ref="Q206:U206"/>
    <mergeCell ref="D207:P207"/>
    <mergeCell ref="Q207:U207"/>
    <mergeCell ref="D208:P208"/>
    <mergeCell ref="Q208:U208"/>
    <mergeCell ref="D237:P237"/>
    <mergeCell ref="Q237:U237"/>
    <mergeCell ref="D238:P238"/>
    <mergeCell ref="Q238:U238"/>
    <mergeCell ref="D234:P234"/>
    <mergeCell ref="Q234:U234"/>
    <mergeCell ref="D235:P235"/>
    <mergeCell ref="Q235:U235"/>
    <mergeCell ref="D236:P236"/>
    <mergeCell ref="Q236:U236"/>
    <mergeCell ref="D228:P228"/>
    <mergeCell ref="Q228:U228"/>
    <mergeCell ref="D229:P229"/>
    <mergeCell ref="Q229:U229"/>
    <mergeCell ref="D230:P230"/>
    <mergeCell ref="Q230:U230"/>
    <mergeCell ref="D231:P231"/>
    <mergeCell ref="D165:P165"/>
    <mergeCell ref="Q165:U165"/>
    <mergeCell ref="D166:P166"/>
    <mergeCell ref="Q166:U166"/>
    <mergeCell ref="D167:P167"/>
    <mergeCell ref="Q167:U167"/>
    <mergeCell ref="Q168:U168"/>
    <mergeCell ref="D168:P168"/>
    <mergeCell ref="D169:P169"/>
    <mergeCell ref="Q169:U169"/>
    <mergeCell ref="D170:P170"/>
    <mergeCell ref="Q170:U170"/>
    <mergeCell ref="D171:P171"/>
    <mergeCell ref="Q171:U171"/>
    <mergeCell ref="D173:P173"/>
    <mergeCell ref="Q173:U173"/>
    <mergeCell ref="D174:P174"/>
    <mergeCell ref="Q174:U174"/>
    <mergeCell ref="D172:P172"/>
    <mergeCell ref="Q172:U172"/>
    <mergeCell ref="D179:P179"/>
    <mergeCell ref="Q179:U179"/>
    <mergeCell ref="D180:P180"/>
    <mergeCell ref="Q180:U180"/>
    <mergeCell ref="D181:P181"/>
    <mergeCell ref="Q181:U181"/>
    <mergeCell ref="D182:P182"/>
    <mergeCell ref="Q182:U182"/>
    <mergeCell ref="Q183:U183"/>
    <mergeCell ref="D183:P183"/>
    <mergeCell ref="Q220:U220"/>
    <mergeCell ref="D221:P221"/>
    <mergeCell ref="Q221:U221"/>
    <mergeCell ref="D216:P216"/>
    <mergeCell ref="Q216:U216"/>
    <mergeCell ref="D217:P217"/>
    <mergeCell ref="Q217:U217"/>
    <mergeCell ref="D218:P218"/>
    <mergeCell ref="Q218:U218"/>
    <mergeCell ref="Q219:U219"/>
    <mergeCell ref="A192:U192"/>
    <mergeCell ref="A193:U193"/>
    <mergeCell ref="D202:P202"/>
    <mergeCell ref="Q202:U202"/>
    <mergeCell ref="D203:P203"/>
    <mergeCell ref="Q203:U203"/>
    <mergeCell ref="D204:P204"/>
    <mergeCell ref="Q204:U204"/>
    <mergeCell ref="Q205:U205"/>
    <mergeCell ref="D209:P209"/>
    <mergeCell ref="Q209:U209"/>
    <mergeCell ref="D210:P210"/>
    <mergeCell ref="D518:P518"/>
    <mergeCell ref="Q518:U518"/>
    <mergeCell ref="D510:P510"/>
    <mergeCell ref="Q510:U510"/>
    <mergeCell ref="D512:P512"/>
    <mergeCell ref="Q512:U512"/>
    <mergeCell ref="D513:P513"/>
    <mergeCell ref="Q513:U513"/>
    <mergeCell ref="Q514:U514"/>
    <mergeCell ref="D514:P514"/>
    <mergeCell ref="D515:P515"/>
    <mergeCell ref="Q515:U515"/>
    <mergeCell ref="D516:P516"/>
    <mergeCell ref="Q516:U516"/>
    <mergeCell ref="D517:P517"/>
    <mergeCell ref="Q517:U517"/>
    <mergeCell ref="D509:P509"/>
    <mergeCell ref="Q509:U509"/>
    <mergeCell ref="D488:P488"/>
    <mergeCell ref="D489:P489"/>
    <mergeCell ref="Q489:U489"/>
    <mergeCell ref="D490:P490"/>
    <mergeCell ref="Q490:U490"/>
    <mergeCell ref="D491:P491"/>
    <mergeCell ref="Q491:U491"/>
    <mergeCell ref="D492:P492"/>
    <mergeCell ref="Q492:U492"/>
    <mergeCell ref="D493:P493"/>
    <mergeCell ref="Q493:U493"/>
    <mergeCell ref="Q351:U351"/>
    <mergeCell ref="D410:P410"/>
    <mergeCell ref="Q410:U410"/>
    <mergeCell ref="D411:P411"/>
    <mergeCell ref="Q411:U411"/>
    <mergeCell ref="D412:P412"/>
    <mergeCell ref="Q412:U412"/>
    <mergeCell ref="Q413:U413"/>
    <mergeCell ref="D413:P413"/>
    <mergeCell ref="D414:P414"/>
    <mergeCell ref="Q414:U414"/>
    <mergeCell ref="D415:P415"/>
    <mergeCell ref="Q415:U415"/>
    <mergeCell ref="D416:P416"/>
    <mergeCell ref="Q416:U416"/>
    <mergeCell ref="D417:P417"/>
    <mergeCell ref="D431:P431"/>
    <mergeCell ref="Q431:U431"/>
    <mergeCell ref="D398:P398"/>
    <mergeCell ref="Q432:U432"/>
    <mergeCell ref="D433:P433"/>
    <mergeCell ref="D508:P508"/>
    <mergeCell ref="Q508:U508"/>
    <mergeCell ref="Q472:U472"/>
    <mergeCell ref="D473:P473"/>
    <mergeCell ref="Q473:U473"/>
    <mergeCell ref="Q474:U474"/>
    <mergeCell ref="D474:P474"/>
    <mergeCell ref="D475:P475"/>
    <mergeCell ref="Q475:U475"/>
    <mergeCell ref="D476:P476"/>
    <mergeCell ref="Q476:U476"/>
    <mergeCell ref="D477:P477"/>
    <mergeCell ref="Q477:U477"/>
    <mergeCell ref="D494:P494"/>
    <mergeCell ref="Q494:U494"/>
    <mergeCell ref="Q495:U495"/>
    <mergeCell ref="D495:P495"/>
    <mergeCell ref="D485:P485"/>
    <mergeCell ref="Q485:U485"/>
    <mergeCell ref="D486:P486"/>
    <mergeCell ref="Q486:U486"/>
    <mergeCell ref="D496:P496"/>
    <mergeCell ref="Q496:U496"/>
    <mergeCell ref="D497:P497"/>
    <mergeCell ref="Q497:U497"/>
    <mergeCell ref="D498:P498"/>
    <mergeCell ref="Q498:U498"/>
    <mergeCell ref="Q481:U481"/>
    <mergeCell ref="D481:P481"/>
    <mergeCell ref="D482:P482"/>
    <mergeCell ref="Q482:U482"/>
    <mergeCell ref="Q487:U487"/>
    <mergeCell ref="Q433:U433"/>
    <mergeCell ref="Q434:U434"/>
    <mergeCell ref="D434:P434"/>
    <mergeCell ref="D463:P463"/>
    <mergeCell ref="Q463:U463"/>
    <mergeCell ref="D464:P464"/>
    <mergeCell ref="D478:P478"/>
    <mergeCell ref="Q478:U478"/>
    <mergeCell ref="D479:P479"/>
    <mergeCell ref="Q479:U479"/>
    <mergeCell ref="D480:P480"/>
    <mergeCell ref="Q480:U480"/>
    <mergeCell ref="Q461:U461"/>
    <mergeCell ref="D462:P462"/>
    <mergeCell ref="Q462:U462"/>
    <mergeCell ref="Q443:U443"/>
    <mergeCell ref="D444:P444"/>
    <mergeCell ref="Q444:U444"/>
    <mergeCell ref="D472:P472"/>
    <mergeCell ref="D432:P432"/>
    <mergeCell ref="D507:P507"/>
    <mergeCell ref="Q507:U507"/>
    <mergeCell ref="D450:P450"/>
    <mergeCell ref="Q450:U450"/>
    <mergeCell ref="D451:P451"/>
    <mergeCell ref="Q451:U451"/>
    <mergeCell ref="D452:P452"/>
    <mergeCell ref="Q452:U452"/>
    <mergeCell ref="Q453:U453"/>
    <mergeCell ref="D453:P453"/>
    <mergeCell ref="D454:P454"/>
    <mergeCell ref="Q454:U454"/>
    <mergeCell ref="D455:P455"/>
    <mergeCell ref="Q455:U455"/>
    <mergeCell ref="D456:P456"/>
    <mergeCell ref="Q456:U456"/>
    <mergeCell ref="D457:P457"/>
    <mergeCell ref="Q457:U457"/>
    <mergeCell ref="D458:P458"/>
    <mergeCell ref="Q458:U458"/>
    <mergeCell ref="D459:P459"/>
    <mergeCell ref="Q459:U459"/>
    <mergeCell ref="A501:U501"/>
    <mergeCell ref="Q460:U460"/>
    <mergeCell ref="D460:P460"/>
    <mergeCell ref="D461:P461"/>
    <mergeCell ref="B463:C463"/>
    <mergeCell ref="B464:C464"/>
    <mergeCell ref="B465:C465"/>
    <mergeCell ref="B466:C466"/>
    <mergeCell ref="B467:C467"/>
    <mergeCell ref="D487:P487"/>
    <mergeCell ref="D499:P499"/>
    <mergeCell ref="Q499:U499"/>
    <mergeCell ref="D500:P500"/>
    <mergeCell ref="Q500:U500"/>
    <mergeCell ref="Q445:U445"/>
    <mergeCell ref="Q446:U446"/>
    <mergeCell ref="D446:P446"/>
    <mergeCell ref="D447:P447"/>
    <mergeCell ref="Q447:U447"/>
    <mergeCell ref="D448:P448"/>
    <mergeCell ref="Q448:U448"/>
    <mergeCell ref="D449:P449"/>
    <mergeCell ref="Q449:U449"/>
    <mergeCell ref="Q464:U464"/>
    <mergeCell ref="D465:P465"/>
    <mergeCell ref="Q465:U465"/>
    <mergeCell ref="D466:P466"/>
    <mergeCell ref="Q466:U466"/>
    <mergeCell ref="Q467:U467"/>
    <mergeCell ref="D467:P467"/>
    <mergeCell ref="D468:P468"/>
    <mergeCell ref="Q468:U468"/>
    <mergeCell ref="Q469:U469"/>
    <mergeCell ref="D470:P470"/>
    <mergeCell ref="Q470:U470"/>
    <mergeCell ref="Q483:U483"/>
    <mergeCell ref="D484:P484"/>
    <mergeCell ref="Q484:U484"/>
    <mergeCell ref="D471:P471"/>
    <mergeCell ref="Q471:U471"/>
    <mergeCell ref="D483:P483"/>
    <mergeCell ref="Q488:U488"/>
    <mergeCell ref="Q397:U397"/>
    <mergeCell ref="A502:U502"/>
    <mergeCell ref="Q503:U503"/>
    <mergeCell ref="D503:P503"/>
    <mergeCell ref="D504:P504"/>
    <mergeCell ref="Q504:U504"/>
    <mergeCell ref="D505:P505"/>
    <mergeCell ref="Q505:U505"/>
    <mergeCell ref="D506:P506"/>
    <mergeCell ref="Q506:U506"/>
    <mergeCell ref="D424:P424"/>
    <mergeCell ref="Q424:U424"/>
    <mergeCell ref="D425:P425"/>
    <mergeCell ref="Q425:U425"/>
    <mergeCell ref="D426:P426"/>
    <mergeCell ref="Q426:U426"/>
    <mergeCell ref="Q427:U427"/>
    <mergeCell ref="D427:P427"/>
    <mergeCell ref="D428:P428"/>
    <mergeCell ref="Q428:U428"/>
    <mergeCell ref="D429:P429"/>
    <mergeCell ref="Q429:U429"/>
    <mergeCell ref="D430:P430"/>
    <mergeCell ref="Q430:U430"/>
    <mergeCell ref="Q440:U440"/>
    <mergeCell ref="D441:P441"/>
    <mergeCell ref="Q441:U441"/>
    <mergeCell ref="D442:P442"/>
    <mergeCell ref="Q442:U442"/>
    <mergeCell ref="D443:P443"/>
    <mergeCell ref="D407:P407"/>
    <mergeCell ref="Q407:U407"/>
    <mergeCell ref="D375:P375"/>
    <mergeCell ref="Q375:U375"/>
    <mergeCell ref="Q376:U376"/>
    <mergeCell ref="D376:P376"/>
    <mergeCell ref="D377:P377"/>
    <mergeCell ref="Q377:U377"/>
    <mergeCell ref="D378:P378"/>
    <mergeCell ref="Q378:U378"/>
    <mergeCell ref="D379:P379"/>
    <mergeCell ref="Q379:U379"/>
    <mergeCell ref="D388:P388"/>
    <mergeCell ref="Q388:U388"/>
    <mergeCell ref="D405:P405"/>
    <mergeCell ref="D406:P406"/>
    <mergeCell ref="Q406:U406"/>
    <mergeCell ref="D389:P389"/>
    <mergeCell ref="Q389:U389"/>
    <mergeCell ref="D390:P390"/>
    <mergeCell ref="Q390:U390"/>
    <mergeCell ref="Q391:U391"/>
    <mergeCell ref="D391:P391"/>
    <mergeCell ref="D392:P392"/>
    <mergeCell ref="Q392:U392"/>
    <mergeCell ref="D393:P393"/>
    <mergeCell ref="Q393:U393"/>
    <mergeCell ref="D394:P394"/>
    <mergeCell ref="Q394:U394"/>
    <mergeCell ref="D395:P395"/>
    <mergeCell ref="Q395:U395"/>
    <mergeCell ref="D396:P396"/>
    <mergeCell ref="Q396:U396"/>
    <mergeCell ref="D397:P397"/>
    <mergeCell ref="D366:P366"/>
    <mergeCell ref="Q366:U366"/>
    <mergeCell ref="D367:P367"/>
    <mergeCell ref="Q367:U367"/>
    <mergeCell ref="D368:P368"/>
    <mergeCell ref="Q368:U368"/>
    <mergeCell ref="Q369:U369"/>
    <mergeCell ref="D369:P369"/>
    <mergeCell ref="D370:P370"/>
    <mergeCell ref="Q370:U370"/>
    <mergeCell ref="D371:P371"/>
    <mergeCell ref="Q371:U371"/>
    <mergeCell ref="D372:P372"/>
    <mergeCell ref="Q372:U372"/>
    <mergeCell ref="D373:P373"/>
    <mergeCell ref="Q373:U373"/>
    <mergeCell ref="D374:P374"/>
    <mergeCell ref="Q374:U374"/>
    <mergeCell ref="D382:P382"/>
    <mergeCell ref="Q382:U382"/>
    <mergeCell ref="Q383:U383"/>
    <mergeCell ref="D383:P383"/>
    <mergeCell ref="D384:P384"/>
    <mergeCell ref="Q384:U384"/>
    <mergeCell ref="D385:P385"/>
    <mergeCell ref="Q385:U385"/>
    <mergeCell ref="A386:U386"/>
    <mergeCell ref="A387:U387"/>
    <mergeCell ref="D380:P380"/>
    <mergeCell ref="Q380:U380"/>
    <mergeCell ref="D381:P381"/>
    <mergeCell ref="D344:P344"/>
    <mergeCell ref="Q344:U344"/>
    <mergeCell ref="D409:P409"/>
    <mergeCell ref="Q409:U409"/>
    <mergeCell ref="D352:P352"/>
    <mergeCell ref="Q352:U352"/>
    <mergeCell ref="D353:P353"/>
    <mergeCell ref="Q353:U353"/>
    <mergeCell ref="D354:P354"/>
    <mergeCell ref="Q354:U354"/>
    <mergeCell ref="Q355:U355"/>
    <mergeCell ref="D355:P355"/>
    <mergeCell ref="D356:P356"/>
    <mergeCell ref="Q356:U356"/>
    <mergeCell ref="D357:P357"/>
    <mergeCell ref="Q357:U357"/>
    <mergeCell ref="D358:P358"/>
    <mergeCell ref="Q358:U358"/>
    <mergeCell ref="D359:P359"/>
    <mergeCell ref="Q359:U359"/>
    <mergeCell ref="D360:P360"/>
    <mergeCell ref="Q360:U360"/>
    <mergeCell ref="D361:P361"/>
    <mergeCell ref="Q361:U361"/>
    <mergeCell ref="Q362:U362"/>
    <mergeCell ref="D362:P362"/>
    <mergeCell ref="D363:P363"/>
    <mergeCell ref="Q363:U363"/>
    <mergeCell ref="D364:P364"/>
    <mergeCell ref="Q364:U364"/>
    <mergeCell ref="D365:P365"/>
    <mergeCell ref="Q365:U365"/>
    <mergeCell ref="D265:P265"/>
    <mergeCell ref="Q265:U265"/>
    <mergeCell ref="D266:P266"/>
    <mergeCell ref="Q266:U266"/>
    <mergeCell ref="D267:P267"/>
    <mergeCell ref="Q267:U267"/>
    <mergeCell ref="Q268:U268"/>
    <mergeCell ref="D268:P268"/>
    <mergeCell ref="D269:P269"/>
    <mergeCell ref="Q269:U269"/>
    <mergeCell ref="D270:P270"/>
    <mergeCell ref="Q270:U270"/>
    <mergeCell ref="D271:P271"/>
    <mergeCell ref="Q271:U271"/>
    <mergeCell ref="D330:P330"/>
    <mergeCell ref="Q330:U330"/>
    <mergeCell ref="D331:P331"/>
    <mergeCell ref="Q331:U331"/>
    <mergeCell ref="Q321:U321"/>
    <mergeCell ref="Q304:U304"/>
    <mergeCell ref="D304:P304"/>
    <mergeCell ref="D305:P305"/>
    <mergeCell ref="Q305:U305"/>
    <mergeCell ref="D306:P306"/>
    <mergeCell ref="Q306:U306"/>
    <mergeCell ref="D307:P307"/>
    <mergeCell ref="Q307:U307"/>
    <mergeCell ref="D308:P308"/>
    <mergeCell ref="Q308:U308"/>
    <mergeCell ref="D309:P309"/>
    <mergeCell ref="Q309:U309"/>
    <mergeCell ref="D310:P310"/>
    <mergeCell ref="D332:P332"/>
    <mergeCell ref="Q332:U332"/>
    <mergeCell ref="Q333:U333"/>
    <mergeCell ref="D333:P333"/>
    <mergeCell ref="D322:P322"/>
    <mergeCell ref="Q322:U322"/>
    <mergeCell ref="D323:P323"/>
    <mergeCell ref="Q323:U323"/>
    <mergeCell ref="D324:P324"/>
    <mergeCell ref="Q324:U324"/>
    <mergeCell ref="Q325:U325"/>
    <mergeCell ref="D325:P325"/>
    <mergeCell ref="D326:P326"/>
    <mergeCell ref="Q326:U326"/>
    <mergeCell ref="D327:P327"/>
    <mergeCell ref="Q327:U327"/>
    <mergeCell ref="D328:P328"/>
    <mergeCell ref="Q328:U328"/>
    <mergeCell ref="Q381:U381"/>
    <mergeCell ref="D334:P334"/>
    <mergeCell ref="Q334:U334"/>
    <mergeCell ref="D335:P335"/>
    <mergeCell ref="Q335:U335"/>
    <mergeCell ref="D336:P336"/>
    <mergeCell ref="Q336:U336"/>
    <mergeCell ref="D337:P337"/>
    <mergeCell ref="Q337:U337"/>
    <mergeCell ref="D338:P338"/>
    <mergeCell ref="Q338:U338"/>
    <mergeCell ref="D339:P339"/>
    <mergeCell ref="Q339:U339"/>
    <mergeCell ref="D343:P343"/>
    <mergeCell ref="Q343:U343"/>
    <mergeCell ref="D313:P313"/>
    <mergeCell ref="Q313:U313"/>
    <mergeCell ref="D314:P314"/>
    <mergeCell ref="Q314:U314"/>
    <mergeCell ref="D315:P315"/>
    <mergeCell ref="Q315:U315"/>
    <mergeCell ref="D316:P316"/>
    <mergeCell ref="Q316:U316"/>
    <mergeCell ref="D317:P317"/>
    <mergeCell ref="Q317:U317"/>
    <mergeCell ref="Q318:U318"/>
    <mergeCell ref="D318:P318"/>
    <mergeCell ref="D319:P319"/>
    <mergeCell ref="Q319:U319"/>
    <mergeCell ref="D320:P320"/>
    <mergeCell ref="Q320:U320"/>
    <mergeCell ref="D321:P321"/>
    <mergeCell ref="Q310:U310"/>
    <mergeCell ref="Q311:U311"/>
    <mergeCell ref="D311:P311"/>
    <mergeCell ref="D312:P312"/>
    <mergeCell ref="Q312:U312"/>
    <mergeCell ref="D295:P295"/>
    <mergeCell ref="Q295:U295"/>
    <mergeCell ref="D296:P296"/>
    <mergeCell ref="Q296:U296"/>
    <mergeCell ref="Q297:U297"/>
    <mergeCell ref="D297:P297"/>
    <mergeCell ref="D298:P298"/>
    <mergeCell ref="Q298:U298"/>
    <mergeCell ref="D299:P299"/>
    <mergeCell ref="Q299:U299"/>
    <mergeCell ref="D300:P300"/>
    <mergeCell ref="Q300:U300"/>
    <mergeCell ref="D301:P301"/>
    <mergeCell ref="Q301:U301"/>
    <mergeCell ref="D302:P302"/>
    <mergeCell ref="Q302:U302"/>
    <mergeCell ref="D303:P303"/>
    <mergeCell ref="Q303:U303"/>
    <mergeCell ref="Q279:U279"/>
    <mergeCell ref="D280:P280"/>
    <mergeCell ref="Q280:U280"/>
    <mergeCell ref="D281:P281"/>
    <mergeCell ref="Q281:U281"/>
    <mergeCell ref="D292:P292"/>
    <mergeCell ref="Q292:U292"/>
    <mergeCell ref="D293:P293"/>
    <mergeCell ref="Q293:U293"/>
    <mergeCell ref="D294:P294"/>
    <mergeCell ref="Q294:U294"/>
    <mergeCell ref="Q282:U282"/>
    <mergeCell ref="D282:P282"/>
    <mergeCell ref="D283:P283"/>
    <mergeCell ref="Q283:U283"/>
    <mergeCell ref="D284:P284"/>
    <mergeCell ref="Q284:U284"/>
    <mergeCell ref="A285:U285"/>
    <mergeCell ref="A286:U286"/>
    <mergeCell ref="B279:C279"/>
    <mergeCell ref="B280:C280"/>
    <mergeCell ref="B281:C281"/>
    <mergeCell ref="B282:C282"/>
    <mergeCell ref="B283:C283"/>
    <mergeCell ref="B284:C284"/>
    <mergeCell ref="B288:C288"/>
    <mergeCell ref="B289:C289"/>
    <mergeCell ref="B290:C290"/>
    <mergeCell ref="B291:C291"/>
    <mergeCell ref="B292:C292"/>
    <mergeCell ref="B293:C293"/>
    <mergeCell ref="B294:C294"/>
    <mergeCell ref="Q231:U231"/>
    <mergeCell ref="D232:P232"/>
    <mergeCell ref="Q232:U232"/>
    <mergeCell ref="Q233:U233"/>
    <mergeCell ref="D233:P233"/>
    <mergeCell ref="D329:P329"/>
    <mergeCell ref="Q329:U329"/>
    <mergeCell ref="D272:P272"/>
    <mergeCell ref="Q272:U272"/>
    <mergeCell ref="D273:P273"/>
    <mergeCell ref="Q273:U273"/>
    <mergeCell ref="D274:P274"/>
    <mergeCell ref="Q274:U274"/>
    <mergeCell ref="Q275:U275"/>
    <mergeCell ref="D275:P275"/>
    <mergeCell ref="D276:P276"/>
    <mergeCell ref="Q276:U276"/>
    <mergeCell ref="D277:P277"/>
    <mergeCell ref="Q277:U277"/>
    <mergeCell ref="D278:P278"/>
    <mergeCell ref="Q278:U278"/>
    <mergeCell ref="D287:P287"/>
    <mergeCell ref="Q287:U287"/>
    <mergeCell ref="D288:P288"/>
    <mergeCell ref="Q288:U288"/>
    <mergeCell ref="D289:P289"/>
    <mergeCell ref="Q289:U289"/>
    <mergeCell ref="Q290:U290"/>
    <mergeCell ref="D290:P290"/>
    <mergeCell ref="D291:P291"/>
    <mergeCell ref="Q291:U291"/>
    <mergeCell ref="D279:P279"/>
    <mergeCell ref="Q226:U226"/>
    <mergeCell ref="D226:P226"/>
    <mergeCell ref="D227:P227"/>
    <mergeCell ref="Q227:U227"/>
    <mergeCell ref="Q210:U210"/>
    <mergeCell ref="D211:P211"/>
    <mergeCell ref="Q211:U211"/>
    <mergeCell ref="Q212:U212"/>
    <mergeCell ref="D212:P212"/>
    <mergeCell ref="D213:P213"/>
    <mergeCell ref="Q213:U213"/>
    <mergeCell ref="D214:P214"/>
    <mergeCell ref="Q214:U214"/>
    <mergeCell ref="D215:P215"/>
    <mergeCell ref="Q215:U215"/>
    <mergeCell ref="A222:U222"/>
    <mergeCell ref="A223:U223"/>
    <mergeCell ref="D224:P224"/>
    <mergeCell ref="Q224:U224"/>
    <mergeCell ref="D225:P225"/>
    <mergeCell ref="Q225:U225"/>
    <mergeCell ref="B211:C211"/>
    <mergeCell ref="B212:C212"/>
    <mergeCell ref="B213:C213"/>
    <mergeCell ref="B214:C214"/>
    <mergeCell ref="B215:C215"/>
    <mergeCell ref="B216:C216"/>
    <mergeCell ref="B217:C217"/>
    <mergeCell ref="B218:C218"/>
  </mergeCells>
  <dataValidations count="2">
    <dataValidation allowBlank="1" showInputMessage="1" showErrorMessage="1" prompt="En este espacio se declara las actividades del plan anual de auditorias que tiene relación directa a la realización de reuniones de manera mas recurrente." sqref="A10:U13" xr:uid="{00000000-0002-0000-0100-000000000000}"/>
    <dataValidation allowBlank="1" showInputMessage="1" showErrorMessage="1" prompt="Esta sección corresponde a un control estadístico de la participación mes a mes de los comites institucionales, sectoriales u otros. Los nombres de los comités pueden ser ajustados, removidos o ampliados." sqref="B18:U28" xr:uid="{00000000-0002-0000-0100-000001000000}"/>
  </dataValidations>
  <printOptions horizontalCentered="1"/>
  <pageMargins left="0.51181102362204722" right="0.51181102362204722" top="0.55118110236220474" bottom="0.35433070866141736" header="0" footer="0"/>
  <pageSetup scale="73" fitToHeight="0" orientation="portrait" r:id="rId1"/>
  <headerFooter>
    <oddFooter>&amp;RPágina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4.42578125" defaultRowHeight="15" customHeight="1" x14ac:dyDescent="0.25"/>
  <cols>
    <col min="1" max="26" width="11.42578125" customWidth="1"/>
  </cols>
  <sheetData>
    <row r="1" spans="1:2" x14ac:dyDescent="0.25">
      <c r="A1" s="15" t="s">
        <v>76</v>
      </c>
      <c r="B1" s="15" t="s">
        <v>77</v>
      </c>
    </row>
    <row r="3" spans="1:2" x14ac:dyDescent="0.25">
      <c r="A3" s="1" t="s">
        <v>6</v>
      </c>
      <c r="B3" s="16" t="s">
        <v>35</v>
      </c>
    </row>
    <row r="4" spans="1:2" x14ac:dyDescent="0.25">
      <c r="A4" s="1" t="s">
        <v>7</v>
      </c>
      <c r="B4" s="16" t="s">
        <v>32</v>
      </c>
    </row>
    <row r="5" spans="1:2" x14ac:dyDescent="0.25">
      <c r="A5" s="1" t="s">
        <v>8</v>
      </c>
      <c r="B5" s="16" t="s">
        <v>39</v>
      </c>
    </row>
    <row r="6" spans="1:2" x14ac:dyDescent="0.25">
      <c r="A6" s="1" t="s">
        <v>9</v>
      </c>
      <c r="B6" s="16" t="s">
        <v>37</v>
      </c>
    </row>
    <row r="7" spans="1:2" x14ac:dyDescent="0.25">
      <c r="A7" s="1" t="s">
        <v>10</v>
      </c>
      <c r="B7" s="16" t="s">
        <v>36</v>
      </c>
    </row>
    <row r="8" spans="1:2" x14ac:dyDescent="0.25">
      <c r="A8" s="1" t="s">
        <v>11</v>
      </c>
      <c r="B8" s="16" t="s">
        <v>38</v>
      </c>
    </row>
    <row r="9" spans="1:2" x14ac:dyDescent="0.25">
      <c r="A9" s="1" t="s">
        <v>12</v>
      </c>
      <c r="B9" s="16"/>
    </row>
    <row r="10" spans="1:2" x14ac:dyDescent="0.25">
      <c r="A10" s="1" t="s">
        <v>13</v>
      </c>
      <c r="B10" s="16"/>
    </row>
    <row r="11" spans="1:2" x14ac:dyDescent="0.25">
      <c r="A11" s="1" t="s">
        <v>14</v>
      </c>
      <c r="B11" s="16"/>
    </row>
    <row r="12" spans="1:2" x14ac:dyDescent="0.25">
      <c r="A12" s="1" t="s">
        <v>15</v>
      </c>
      <c r="B12" s="16"/>
    </row>
    <row r="13" spans="1:2" x14ac:dyDescent="0.25">
      <c r="A13" s="1" t="s">
        <v>16</v>
      </c>
      <c r="B13" s="16"/>
    </row>
    <row r="14" spans="1:2" x14ac:dyDescent="0.25">
      <c r="A14" s="1" t="s">
        <v>4</v>
      </c>
      <c r="B14" s="16"/>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Plan Auditorias CI</vt:lpstr>
      <vt:lpstr>Comités</vt:lpstr>
      <vt:lpstr>Datos</vt:lpstr>
      <vt:lpstr>Comités!Área_de_impresión</vt:lpstr>
      <vt:lpstr>'Plan Auditorias CI'!Área_de_impresión</vt:lpstr>
      <vt:lpstr>Fecha</vt:lpstr>
      <vt:lpstr>Sigla</vt:lpstr>
      <vt:lpstr>'Plan Auditorias CI'!Títulos_a_imprimir</vt:lpstr>
      <vt:lpstr>Comités!Z_EF88FD03_7AD3_449B_B1A5_1F8EB41965B7_.wvu.PrintTitles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Fabian Humberto Sanchez Sierra</cp:lastModifiedBy>
  <cp:lastPrinted>2024-02-18T20:47:17Z</cp:lastPrinted>
  <dcterms:created xsi:type="dcterms:W3CDTF">2012-12-03T14:03:25Z</dcterms:created>
  <dcterms:modified xsi:type="dcterms:W3CDTF">2024-02-21T21:14:39Z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0x010100B1D9BB2B4124E74D80060A89B91EE6CD</vt:lpwstr>
  </property>
  <property fmtid="{D5CDD505-2E9C-101B-9397-08002B2CF9AE}" pid="3" name="MediaServiceImageTags">
    <vt:lpwstr/>
  </property>
</Properties>
</file>