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85" firstSheet="2" activeTab="2"/>
  </bookViews>
  <sheets>
    <sheet name="Instrucciones" sheetId="1" state="hidden" r:id="rId1"/>
    <sheet name="Estrategias y Metas PND " sheetId="2" state="hidden" r:id="rId2"/>
    <sheet name="F-E-GIP-31-V5" sheetId="3" r:id="rId3"/>
  </sheets>
  <definedNames>
    <definedName name="OLE_LINK1" localSheetId="0">'Instrucciones'!$B$6</definedName>
    <definedName name="OLE_LINK2" localSheetId="0">'Instrucciones'!#REF!</definedName>
    <definedName name="OLE_LINK4" localSheetId="0">'Instrucciones'!$B$5</definedName>
  </definedNames>
  <calcPr fullCalcOnLoad="1"/>
</workbook>
</file>

<file path=xl/comments2.xml><?xml version="1.0" encoding="utf-8"?>
<comments xmlns="http://schemas.openxmlformats.org/spreadsheetml/2006/main">
  <authors>
    <author>Jekita</author>
  </authors>
  <commentList>
    <comment ref="E18" authorId="0">
      <text>
        <r>
          <rPr>
            <b/>
            <sz val="9"/>
            <rFont val="Tahoma"/>
            <family val="2"/>
          </rPr>
          <t>Jekita:</t>
        </r>
        <r>
          <rPr>
            <sz val="9"/>
            <rFont val="Tahoma"/>
            <family val="2"/>
          </rPr>
          <t xml:space="preserve">
Programa: 
Fortalecimiento
del desempeño
ambiental de
los sectores
productivos</t>
        </r>
      </text>
    </comment>
    <comment ref="E19" authorId="0">
      <text>
        <r>
          <rPr>
            <b/>
            <sz val="9"/>
            <rFont val="Tahoma"/>
            <family val="2"/>
          </rPr>
          <t>Jekita:</t>
        </r>
        <r>
          <rPr>
            <sz val="9"/>
            <rFont val="Tahoma"/>
            <family val="2"/>
          </rPr>
          <t xml:space="preserve">
Conservación
de la
biodiversidad y
sus servicios
ecosistémicos</t>
        </r>
      </text>
    </comment>
    <comment ref="E22" authorId="0">
      <text>
        <r>
          <rPr>
            <b/>
            <sz val="9"/>
            <rFont val="Tahoma"/>
            <family val="2"/>
          </rPr>
          <t>Jekita:</t>
        </r>
        <r>
          <rPr>
            <sz val="9"/>
            <rFont val="Tahoma"/>
            <family val="2"/>
          </rPr>
          <t xml:space="preserve">
Gestión de la
información y
el
conocimiento
ambiental</t>
        </r>
      </text>
    </comment>
    <comment ref="E25" authorId="0">
      <text>
        <r>
          <rPr>
            <b/>
            <sz val="9"/>
            <rFont val="Tahoma"/>
            <family val="2"/>
          </rPr>
          <t>Jekita:</t>
        </r>
        <r>
          <rPr>
            <sz val="9"/>
            <rFont val="Tahoma"/>
            <family val="2"/>
          </rPr>
          <t xml:space="preserve">
Fortalecimiento
de la gestión y
dirección del
Sector
Ambiente y
Desarrollo
Sostenible</t>
        </r>
      </text>
    </comment>
  </commentList>
</comments>
</file>

<file path=xl/comments3.xml><?xml version="1.0" encoding="utf-8"?>
<comments xmlns="http://schemas.openxmlformats.org/spreadsheetml/2006/main">
  <authors>
    <author>Claudia Patricia Carvajal Diosa</author>
    <author>Jorge Enrique Jimenez Guacaneme</author>
    <author>cpcarvajal</author>
    <author>Juan Carlos Mojica Mejia</author>
  </authors>
  <commentList>
    <comment ref="B7" authorId="0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El objetivo general debe contener como mínimo:
(1) la acción que se espera realizar, (2) el objeto sobre el cual recae la acción y (3) elementos adicionales de contexto o descriptivos. 
Debe proveer una solución al problema o necesidad previamente identificada. Debe iniciar con verbo en infinitivo (ar, er, ir).
 Ver guía de los 7 pasos 2014.
</t>
        </r>
      </text>
    </comment>
    <comment ref="F8" authorId="1">
      <text>
        <r>
          <rPr>
            <b/>
            <sz val="11"/>
            <rFont val="Tahoma"/>
            <family val="2"/>
          </rPr>
          <t>OAP MADS: Enuncie la Meta:</t>
        </r>
        <r>
          <rPr>
            <sz val="11"/>
            <rFont val="Tahoma"/>
            <family val="2"/>
          </rPr>
          <t>Ver bases del PND</t>
        </r>
      </text>
    </comment>
    <comment ref="C8" authorId="1">
      <text>
        <r>
          <rPr>
            <b/>
            <sz val="11"/>
            <rFont val="Tahoma"/>
            <family val="2"/>
          </rPr>
          <t xml:space="preserve">OAP MADS: </t>
        </r>
        <r>
          <rPr>
            <sz val="11"/>
            <rFont val="Tahoma"/>
            <family val="2"/>
          </rPr>
          <t>Ver bases del PND</t>
        </r>
      </text>
    </comment>
    <comment ref="B6" authorId="1">
      <text>
        <r>
          <rPr>
            <b/>
            <sz val="11"/>
            <rFont val="Tahoma"/>
            <family val="2"/>
          </rPr>
          <t>OAP-MADS: El nombre debe conincidir con el titulo del proyecto registrado.</t>
        </r>
      </text>
    </comment>
    <comment ref="G8" authorId="1">
      <text>
        <r>
          <rPr>
            <b/>
            <sz val="11"/>
            <rFont val="Tahoma"/>
            <family val="2"/>
          </rPr>
          <t>OAP- MADS</t>
        </r>
        <r>
          <rPr>
            <sz val="11"/>
            <rFont val="Tahoma"/>
            <family val="2"/>
          </rPr>
          <t xml:space="preserve">: Describir la actividad del Plan Estratégico Institucional de la Entidad, que se encuentra articulado con el producto </t>
        </r>
      </text>
    </comment>
    <comment ref="T8" authorId="1">
      <text>
        <r>
          <rPr>
            <b/>
            <sz val="9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avance semestral conforme al indicador del producto</t>
        </r>
      </text>
    </comment>
    <comment ref="U8" authorId="1">
      <text>
        <r>
          <rPr>
            <b/>
            <sz val="11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brevemente  el avance semestral referente al producto y los resultados.</t>
        </r>
      </text>
    </comment>
    <comment ref="B8" authorId="1">
      <text>
        <r>
          <rPr>
            <b/>
            <sz val="11"/>
            <rFont val="Tahoma"/>
            <family val="2"/>
          </rPr>
          <t xml:space="preserve">OAP-MADS:
</t>
        </r>
        <r>
          <rPr>
            <sz val="11"/>
            <rFont val="Tahoma"/>
            <family val="2"/>
          </rPr>
          <t>son los medios cuantificables que llevarán al cumplimiento del objetivo general. Surgen de pasar a positivo las causas del problema.</t>
        </r>
      </text>
    </comment>
    <comment ref="H8" authorId="1">
      <text>
        <r>
          <rPr>
            <b/>
            <sz val="11"/>
            <rFont val="Tahoma"/>
            <family val="2"/>
          </rPr>
          <t xml:space="preserve">OAP-MADS. </t>
        </r>
        <r>
          <rPr>
            <sz val="11"/>
            <rFont val="Tahoma"/>
            <family val="2"/>
          </rPr>
          <t>es la acción que contribuye a la transformación de insumos en productos</t>
        </r>
      </text>
    </comment>
    <comment ref="O8" authorId="1">
      <text>
        <r>
          <rPr>
            <b/>
            <sz val="9"/>
            <rFont val="Tahoma"/>
            <family val="2"/>
          </rPr>
          <t xml:space="preserve">OAP- MADS: </t>
        </r>
        <r>
          <rPr>
            <sz val="1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rFont val="Tahoma"/>
            <family val="2"/>
          </rPr>
          <t>Informe Primer semestre</t>
        </r>
        <r>
          <rPr>
            <sz val="11"/>
            <rFont val="Tahoma"/>
            <family val="2"/>
          </rPr>
          <t xml:space="preserve"> . Avance a la consecuion de los resultados.
</t>
        </r>
        <r>
          <rPr>
            <b/>
            <sz val="11"/>
            <rFont val="Tahoma"/>
            <family val="2"/>
          </rPr>
          <t>Informe final o segundo semestre</t>
        </r>
        <r>
          <rPr>
            <sz val="11"/>
            <rFont val="Tahoma"/>
            <family val="2"/>
          </rPr>
          <t>. Resultados obtenidos de la ejecución del proyecto.</t>
        </r>
      </text>
    </comment>
    <comment ref="P9" authorId="1">
      <text>
        <r>
          <rPr>
            <sz val="11"/>
            <rFont val="Tahoma"/>
            <family val="2"/>
          </rPr>
          <t>OAP-MADS: Se identifica el valor por cada una de las actividades.</t>
        </r>
      </text>
    </comment>
    <comment ref="Q9" authorId="1">
      <text>
        <r>
          <rPr>
            <sz val="1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R9" authorId="1">
      <text>
        <r>
          <rPr>
            <sz val="1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rFont val="Tahoma"/>
            <family val="2"/>
          </rPr>
          <t>.</t>
        </r>
      </text>
    </comment>
    <comment ref="S9" authorId="1">
      <text>
        <r>
          <rPr>
            <sz val="11"/>
            <rFont val="Tahoma"/>
            <family val="2"/>
          </rPr>
          <t>OPA-MADS: Escribir el valor realmente pagado por los anticipos, productos o servicios recibidos</t>
        </r>
        <r>
          <rPr>
            <sz val="9"/>
            <rFont val="Tahoma"/>
            <family val="2"/>
          </rPr>
          <t xml:space="preserve">
</t>
        </r>
      </text>
    </comment>
    <comment ref="J8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Identifique cual es el producto que le permite alcanzar el objetivo específico.</t>
        </r>
      </text>
    </comment>
    <comment ref="K8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PIIP ( Ejm: realizada(o), implementada(o), etc).</t>
        </r>
        <r>
          <rPr>
            <sz val="9"/>
            <rFont val="Tahoma"/>
            <family val="2"/>
          </rPr>
          <t xml:space="preserve">
</t>
        </r>
      </text>
    </comment>
    <comment ref="L8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Unidad de medida en la que está expresado el indicador de producto</t>
        </r>
      </text>
    </comment>
    <comment ref="D8" authorId="3">
      <text>
        <r>
          <rPr>
            <b/>
            <sz val="11"/>
            <rFont val="Tahoma"/>
            <family val="2"/>
          </rPr>
          <t>Enuncie la meta a obtener</t>
        </r>
        <r>
          <rPr>
            <sz val="11"/>
            <rFont val="Tahoma"/>
            <family val="2"/>
          </rPr>
          <t xml:space="preserve"> por la entidad con el desarrollo de las actividades, que permita cumplir con el objetivo propuesto.</t>
        </r>
      </text>
    </comment>
    <comment ref="E8" authorId="2">
      <text>
        <r>
          <rPr>
            <sz val="11"/>
            <rFont val="Tahoma"/>
            <family val="2"/>
          </rPr>
          <t>El indicador de la meta se constituye en la escala numérica para medir el cumplimiento de la meta propuesta.</t>
        </r>
      </text>
    </comment>
    <comment ref="B15" authorId="1">
      <text>
        <r>
          <rPr>
            <b/>
            <sz val="11"/>
            <rFont val="Tahoma"/>
            <family val="2"/>
          </rPr>
          <t xml:space="preserve">OAP-MADS:
</t>
        </r>
        <r>
          <rPr>
            <sz val="11"/>
            <rFont val="Tahoma"/>
            <family val="2"/>
          </rPr>
          <t>son los medios cuantificables que llevarán al cumplimiento del objetivo general. Surgen de pasar a positivo las causas del problema.</t>
        </r>
      </text>
    </comment>
    <comment ref="C15" authorId="1">
      <text>
        <r>
          <rPr>
            <b/>
            <sz val="11"/>
            <rFont val="Tahoma"/>
            <family val="2"/>
          </rPr>
          <t xml:space="preserve">OAP MADS: </t>
        </r>
        <r>
          <rPr>
            <sz val="11"/>
            <rFont val="Tahoma"/>
            <family val="2"/>
          </rPr>
          <t>Ver bases del PND</t>
        </r>
      </text>
    </comment>
    <comment ref="D15" authorId="3">
      <text>
        <r>
          <rPr>
            <b/>
            <sz val="11"/>
            <rFont val="Tahoma"/>
            <family val="2"/>
          </rPr>
          <t>Enuncie la meta a obtener</t>
        </r>
        <r>
          <rPr>
            <sz val="11"/>
            <rFont val="Tahoma"/>
            <family val="2"/>
          </rPr>
          <t xml:space="preserve"> por la entidad con el desarrollo de las actividades, que permita cumplir con el objetivo propuesto.</t>
        </r>
      </text>
    </comment>
    <comment ref="E15" authorId="2">
      <text>
        <r>
          <rPr>
            <sz val="11"/>
            <rFont val="Tahoma"/>
            <family val="2"/>
          </rPr>
          <t>El indicador de la meta se constituye en la escala numérica para medir el cumplimiento de la meta propuesta.</t>
        </r>
      </text>
    </comment>
    <comment ref="F15" authorId="1">
      <text>
        <r>
          <rPr>
            <b/>
            <sz val="11"/>
            <rFont val="Tahoma"/>
            <family val="2"/>
          </rPr>
          <t>OAP MADS: Enuncie la Meta:</t>
        </r>
        <r>
          <rPr>
            <sz val="11"/>
            <rFont val="Tahoma"/>
            <family val="2"/>
          </rPr>
          <t>Ver bases del PND</t>
        </r>
      </text>
    </comment>
    <comment ref="G15" authorId="1">
      <text>
        <r>
          <rPr>
            <b/>
            <sz val="11"/>
            <rFont val="Tahoma"/>
            <family val="2"/>
          </rPr>
          <t>OAP- MADS</t>
        </r>
        <r>
          <rPr>
            <sz val="11"/>
            <rFont val="Tahoma"/>
            <family val="2"/>
          </rPr>
          <t xml:space="preserve">: Describir la actividad del Plan Estratégico Institucional de la Entidad, que se encuentra articulado con el producto </t>
        </r>
      </text>
    </comment>
    <comment ref="H15" authorId="1">
      <text>
        <r>
          <rPr>
            <b/>
            <sz val="11"/>
            <rFont val="Tahoma"/>
            <family val="2"/>
          </rPr>
          <t xml:space="preserve">OAP-MADS. </t>
        </r>
        <r>
          <rPr>
            <sz val="11"/>
            <rFont val="Tahoma"/>
            <family val="2"/>
          </rPr>
          <t>es la acción que contribuye a la transformación de insumos en productos</t>
        </r>
      </text>
    </comment>
    <comment ref="J15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Identifique cual es el producto que le permite alcanzar el objetivo específico.</t>
        </r>
      </text>
    </comment>
    <comment ref="K15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PIIP ( Ejm: realizada(o), implementada(o), etc).</t>
        </r>
        <r>
          <rPr>
            <sz val="9"/>
            <rFont val="Tahoma"/>
            <family val="2"/>
          </rPr>
          <t xml:space="preserve">
</t>
        </r>
      </text>
    </comment>
    <comment ref="L15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Unidad de medida en la que está expresado el indicador de producto</t>
        </r>
      </text>
    </comment>
    <comment ref="O15" authorId="1">
      <text>
        <r>
          <rPr>
            <b/>
            <sz val="9"/>
            <rFont val="Tahoma"/>
            <family val="2"/>
          </rPr>
          <t xml:space="preserve">OAP- MADS: </t>
        </r>
        <r>
          <rPr>
            <sz val="1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rFont val="Tahoma"/>
            <family val="2"/>
          </rPr>
          <t>Informe Primer semestre</t>
        </r>
        <r>
          <rPr>
            <sz val="11"/>
            <rFont val="Tahoma"/>
            <family val="2"/>
          </rPr>
          <t xml:space="preserve"> . Avance a la consecuion de los resultados.
</t>
        </r>
        <r>
          <rPr>
            <b/>
            <sz val="11"/>
            <rFont val="Tahoma"/>
            <family val="2"/>
          </rPr>
          <t>Informe final o segundo semestre</t>
        </r>
        <r>
          <rPr>
            <sz val="11"/>
            <rFont val="Tahoma"/>
            <family val="2"/>
          </rPr>
          <t>. Resultados obtenidos de la ejecución del proyecto.</t>
        </r>
      </text>
    </comment>
    <comment ref="T15" authorId="1">
      <text>
        <r>
          <rPr>
            <b/>
            <sz val="9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avance semestral conforme al indicador del producto</t>
        </r>
      </text>
    </comment>
    <comment ref="U15" authorId="1">
      <text>
        <r>
          <rPr>
            <b/>
            <sz val="11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brevemente  el avance semestral referente al producto y los resultados.</t>
        </r>
      </text>
    </comment>
    <comment ref="P16" authorId="1">
      <text>
        <r>
          <rPr>
            <sz val="11"/>
            <rFont val="Tahoma"/>
            <family val="2"/>
          </rPr>
          <t>OAP-MADS: Se identifica el valor por cada una de las actividades.</t>
        </r>
      </text>
    </comment>
    <comment ref="Q16" authorId="1">
      <text>
        <r>
          <rPr>
            <sz val="1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R16" authorId="1">
      <text>
        <r>
          <rPr>
            <sz val="1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rFont val="Tahoma"/>
            <family val="2"/>
          </rPr>
          <t>.</t>
        </r>
      </text>
    </comment>
    <comment ref="S16" authorId="1">
      <text>
        <r>
          <rPr>
            <sz val="11"/>
            <rFont val="Tahoma"/>
            <family val="2"/>
          </rPr>
          <t>OPA-MADS: Escribir el valor realmente pagado por los anticipos, productos o servicios recibidos</t>
        </r>
        <r>
          <rPr>
            <sz val="9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11"/>
            <rFont val="Tahoma"/>
            <family val="2"/>
          </rPr>
          <t xml:space="preserve">OAP-MADS:
</t>
        </r>
        <r>
          <rPr>
            <sz val="11"/>
            <rFont val="Tahoma"/>
            <family val="2"/>
          </rPr>
          <t>son los medios cuantificables que llevarán al cumplimiento del objetivo general. Surgen de pasar a positivo las causas del problema.</t>
        </r>
      </text>
    </comment>
    <comment ref="C22" authorId="1">
      <text>
        <r>
          <rPr>
            <b/>
            <sz val="11"/>
            <rFont val="Tahoma"/>
            <family val="2"/>
          </rPr>
          <t xml:space="preserve">OAP MADS: </t>
        </r>
        <r>
          <rPr>
            <sz val="11"/>
            <rFont val="Tahoma"/>
            <family val="2"/>
          </rPr>
          <t>Ver bases del PND</t>
        </r>
      </text>
    </comment>
    <comment ref="D22" authorId="3">
      <text>
        <r>
          <rPr>
            <b/>
            <sz val="11"/>
            <rFont val="Tahoma"/>
            <family val="2"/>
          </rPr>
          <t>Enuncie la meta a obtener</t>
        </r>
        <r>
          <rPr>
            <sz val="11"/>
            <rFont val="Tahoma"/>
            <family val="2"/>
          </rPr>
          <t xml:space="preserve"> por la entidad con el desarrollo de las actividades, que permita cumplir con el objetivo propuesto.</t>
        </r>
      </text>
    </comment>
    <comment ref="E22" authorId="2">
      <text>
        <r>
          <rPr>
            <sz val="11"/>
            <rFont val="Tahoma"/>
            <family val="2"/>
          </rPr>
          <t>El indicador de la meta se constituye en la escala numérica para medir el cumplimiento de la meta propuesta.</t>
        </r>
      </text>
    </comment>
    <comment ref="F22" authorId="1">
      <text>
        <r>
          <rPr>
            <b/>
            <sz val="11"/>
            <rFont val="Tahoma"/>
            <family val="2"/>
          </rPr>
          <t>OAP MADS: Enuncie la Meta:</t>
        </r>
        <r>
          <rPr>
            <sz val="11"/>
            <rFont val="Tahoma"/>
            <family val="2"/>
          </rPr>
          <t>Ver bases del PND</t>
        </r>
      </text>
    </comment>
    <comment ref="G22" authorId="1">
      <text>
        <r>
          <rPr>
            <b/>
            <sz val="11"/>
            <rFont val="Tahoma"/>
            <family val="2"/>
          </rPr>
          <t>OAP- MADS</t>
        </r>
        <r>
          <rPr>
            <sz val="11"/>
            <rFont val="Tahoma"/>
            <family val="2"/>
          </rPr>
          <t xml:space="preserve">: Describir la actividad del Plan Estratégico Institucional de la Entidad, que se encuentra articulado con el producto </t>
        </r>
      </text>
    </comment>
    <comment ref="H22" authorId="1">
      <text>
        <r>
          <rPr>
            <b/>
            <sz val="11"/>
            <rFont val="Tahoma"/>
            <family val="2"/>
          </rPr>
          <t xml:space="preserve">OAP-MADS. </t>
        </r>
        <r>
          <rPr>
            <sz val="11"/>
            <rFont val="Tahoma"/>
            <family val="2"/>
          </rPr>
          <t>es la acción que contribuye a la transformación de insumos en productos</t>
        </r>
      </text>
    </comment>
    <comment ref="J22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Identifique cual es el producto que le permite alcanzar el objetivo específico.</t>
        </r>
      </text>
    </comment>
    <comment ref="K22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PIIP ( Ejm: realizada(o), implementada(o), etc).</t>
        </r>
        <r>
          <rPr>
            <sz val="9"/>
            <rFont val="Tahoma"/>
            <family val="2"/>
          </rPr>
          <t xml:space="preserve">
</t>
        </r>
      </text>
    </comment>
    <comment ref="L22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Unidad de medida en la que está expresado el indicador de producto</t>
        </r>
      </text>
    </comment>
    <comment ref="O22" authorId="1">
      <text>
        <r>
          <rPr>
            <b/>
            <sz val="9"/>
            <rFont val="Tahoma"/>
            <family val="2"/>
          </rPr>
          <t xml:space="preserve">OAP- MADS: </t>
        </r>
        <r>
          <rPr>
            <sz val="1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rFont val="Tahoma"/>
            <family val="2"/>
          </rPr>
          <t>Informe Primer semestre</t>
        </r>
        <r>
          <rPr>
            <sz val="11"/>
            <rFont val="Tahoma"/>
            <family val="2"/>
          </rPr>
          <t xml:space="preserve"> . Avance a la consecuion de los resultados.
</t>
        </r>
        <r>
          <rPr>
            <b/>
            <sz val="11"/>
            <rFont val="Tahoma"/>
            <family val="2"/>
          </rPr>
          <t>Informe final o segundo semestre</t>
        </r>
        <r>
          <rPr>
            <sz val="11"/>
            <rFont val="Tahoma"/>
            <family val="2"/>
          </rPr>
          <t>. Resultados obtenidos de la ejecución del proyecto.</t>
        </r>
      </text>
    </comment>
    <comment ref="T22" authorId="1">
      <text>
        <r>
          <rPr>
            <b/>
            <sz val="9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avance semestral conforme al indicador del producto</t>
        </r>
      </text>
    </comment>
    <comment ref="U22" authorId="1">
      <text>
        <r>
          <rPr>
            <b/>
            <sz val="11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brevemente  el avance semestral referente al producto y los resultados.</t>
        </r>
      </text>
    </comment>
    <comment ref="P23" authorId="1">
      <text>
        <r>
          <rPr>
            <sz val="11"/>
            <rFont val="Tahoma"/>
            <family val="2"/>
          </rPr>
          <t>OAP-MADS: Se identifica el valor por cada una de las actividades.</t>
        </r>
      </text>
    </comment>
    <comment ref="Q23" authorId="1">
      <text>
        <r>
          <rPr>
            <sz val="1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R23" authorId="1">
      <text>
        <r>
          <rPr>
            <sz val="1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rFont val="Tahoma"/>
            <family val="2"/>
          </rPr>
          <t>.</t>
        </r>
      </text>
    </comment>
    <comment ref="S23" authorId="1">
      <text>
        <r>
          <rPr>
            <sz val="11"/>
            <rFont val="Tahoma"/>
            <family val="2"/>
          </rPr>
          <t>OPA-MADS: Escribir el valor realmente pagado por los anticipos, productos o servicios recibidos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<sst xmlns="http://schemas.openxmlformats.org/spreadsheetml/2006/main" count="242" uniqueCount="126">
  <si>
    <t>Nombre del Proyecto</t>
  </si>
  <si>
    <t>Objetivo General Proyecto</t>
  </si>
  <si>
    <t>Objetivo específico (1)</t>
  </si>
  <si>
    <t xml:space="preserve">Producto  </t>
  </si>
  <si>
    <t>Unidad de Medida</t>
  </si>
  <si>
    <t xml:space="preserve">Actividad </t>
  </si>
  <si>
    <t>Indicador de Producto</t>
  </si>
  <si>
    <t>No.</t>
  </si>
  <si>
    <t>Total</t>
  </si>
  <si>
    <t>Valor por objetivo</t>
  </si>
  <si>
    <t>Articulación del objetivo específico con la estrategia del PND</t>
  </si>
  <si>
    <t>Articulación del Producto con la Meta del PND</t>
  </si>
  <si>
    <t>Avance Cuantitativo</t>
  </si>
  <si>
    <t>Avance Cualitativo</t>
  </si>
  <si>
    <t>OAP - MADS</t>
  </si>
  <si>
    <t>Valor comprometido</t>
  </si>
  <si>
    <t>Valor pagado</t>
  </si>
  <si>
    <t>PRESUPUESTO APROPIACION INICIAL</t>
  </si>
  <si>
    <t xml:space="preserve">EJECUCION PRESUPUESTO </t>
  </si>
  <si>
    <t>Total PROYECTO</t>
  </si>
  <si>
    <t>SEMESTRE 1</t>
  </si>
  <si>
    <t>SEMESTRE 2 O ACUMULADO</t>
  </si>
  <si>
    <t>* INSERTE LAS FILAS QUE REQUIERA PARA GENERAR EL REPORTE SIN MODIFICAR COLUMNAS</t>
  </si>
  <si>
    <t>* Dar doble Clic en el siguiente cuadro de texto para verlo completo.</t>
  </si>
  <si>
    <t>Articulación del Producto con el Plan Estratégico Institucional</t>
  </si>
  <si>
    <t>Meta de la Entidad</t>
  </si>
  <si>
    <t>Indicador de la Meta</t>
  </si>
  <si>
    <t>MINISTERIO DE AMBIENTE Y DESARROLLO SOSTENIBLE
METAS SECTOR AMBIENTAL - PND 2018-2022</t>
  </si>
  <si>
    <t>Pacto</t>
  </si>
  <si>
    <t>Línea</t>
  </si>
  <si>
    <t>Tipo de Indicador</t>
  </si>
  <si>
    <t>Indicador</t>
  </si>
  <si>
    <t>Linea Base</t>
  </si>
  <si>
    <t>Meta del cuatrenio</t>
  </si>
  <si>
    <t>Meta Real</t>
  </si>
  <si>
    <t>IV. Pacto por la sostenibilidad: producir conservando y conservar produciendo</t>
  </si>
  <si>
    <t>A. Sectores comprometidos con la sostenibilidad y la mitigación del cambio climático</t>
  </si>
  <si>
    <t>Indicadores de resultado</t>
  </si>
  <si>
    <t>Tasa de reciclaje y nueva utilización de residuos</t>
  </si>
  <si>
    <t>Residuos peligrosos y especiales sujetos a gestión posconsumo</t>
  </si>
  <si>
    <t>218.427 ton</t>
  </si>
  <si>
    <t>565.995 ton</t>
  </si>
  <si>
    <t>Reducción acumulada de las emisiones de Gases Efecto Invernadero, con respecto al escenario de referencia nacional*(T)</t>
  </si>
  <si>
    <t>0 millones de tCO2eq</t>
  </si>
  <si>
    <t>36 millones de tCO2eq</t>
  </si>
  <si>
    <t>Indicadores de gestión</t>
  </si>
  <si>
    <t>Porcentaje de avance en la implementación de las medidas acordadas para la reducción de gases de efecto invernadero</t>
  </si>
  <si>
    <t>Puntos de monitoreo con Índice de Calidad de Agua (ICA) malo**</t>
  </si>
  <si>
    <t>Porcentaje de estaciones de calidad del aire que registran concentraciones anuales por debajo de 30 μg/m3 de partículas inferiores a 10 micras (PM10)***</t>
  </si>
  <si>
    <t>Porcentaje de avance del Plan Acción sectorial Ambiental de Mercurio </t>
  </si>
  <si>
    <t>B. Biodiversidad y riqueza natural: activos estratégicos de la Nación</t>
  </si>
  <si>
    <t>Áreas bajo esquemas de Pagos por Servicios Ambientales (PSA) e incentivos a la conservación</t>
  </si>
  <si>
    <t>65.000 ha</t>
  </si>
  <si>
    <t>260.000 ha</t>
  </si>
  <si>
    <t>Porcentaje de ecosistemas o unidades de análisis ecosistémicas no representados o subrepresentados incluidos en el SINAP en el cuatrienio</t>
  </si>
  <si>
    <t>Negocios verdes verificados</t>
  </si>
  <si>
    <t>Áreas bajo sistemas sostenibles de conservación (restauración*, sistemas agroforestales, manejo forestal sostenible)</t>
  </si>
  <si>
    <t>701.000 ha</t>
  </si>
  <si>
    <t>1.402.900 ha</t>
  </si>
  <si>
    <t>Porcentaje de mejora en el índice de efectividad de manejo de las áreas protegidas públicas</t>
  </si>
  <si>
    <t>Reducir la tendencia de crecimiento de la deforestación proyectada por el IDEAM</t>
  </si>
  <si>
    <t>Indicadores de producto</t>
  </si>
  <si>
    <t>Acuerdos de cero deforestación para las cadenas productivas del sector agropecuario en implementación (T)</t>
  </si>
  <si>
    <t>Plataformas colaborativas conformadas para la articulación de las inversiones y acciones públicas y privadas alrededor de las cuencas hidrográficas</t>
  </si>
  <si>
    <t>C. Colombia resiliente: conocimiento y prevención para la gestión del riesgo de desastres y la adaptación al cambio climático</t>
  </si>
  <si>
    <t>Autoridades ambientales que adoptan la Metodología de Evaluación de Daños y Análisis de Necesidades Ambientales</t>
  </si>
  <si>
    <t>Porcentaje de departamentos que implementan iniciativas de adaptación al cambio climático orientadas por las autoridades ambientales</t>
  </si>
  <si>
    <t>Porcentaje de implementación del Sistema Nacional de Información de Cambio Climático</t>
  </si>
  <si>
    <t>D. Instituciones ambientales modernas, apropiación social de la biodiversidad y manejo efectivo de los conflictos socioambientales</t>
  </si>
  <si>
    <t>Índice de Evaluación del Desempeño Institucional de las Corporaciones Autónomas Regionales</t>
  </si>
  <si>
    <t>Acuerdos y agendas interministeriales y productivos implementados</t>
  </si>
  <si>
    <t>Porcentaje de las solicitudes de licencias ambientales competencia de la ANLA resueltas dentro de los tiempos establecidos en la normatividad vigente</t>
  </si>
  <si>
    <t>XVII. Pacto Región Pacífico: Diversidad para la equidad, la convivencia pacífica y el desarrollo sostenible</t>
  </si>
  <si>
    <t>Indicadores trazadores del Pacto Región Pacífico</t>
  </si>
  <si>
    <t>Área en proceso de restauración en la Cuenca del Río Atrato*</t>
  </si>
  <si>
    <t>0 ha</t>
  </si>
  <si>
    <t>3.300 ha</t>
  </si>
  <si>
    <t>3300 ha</t>
  </si>
  <si>
    <t>Áreas bajo esquemas de producción sostenible (restauración, conservación, sistemas silvopastoriles, sistemas agroforestales, piscicultura, reconversión productiva)</t>
  </si>
  <si>
    <t>10.000 ha</t>
  </si>
  <si>
    <t>XVIII. Pacto Región Caribe: Una transformación para la igualdad de oportunidades y la equidad</t>
  </si>
  <si>
    <t>Indicadores trazadores del Pacto Región Caribe</t>
  </si>
  <si>
    <t>Iniciativas de carbono azul para el uso sostenible de los manglares en implementación</t>
  </si>
  <si>
    <t>1.000 ha</t>
  </si>
  <si>
    <t>23.000 ha</t>
  </si>
  <si>
    <t>22.000 ha</t>
  </si>
  <si>
    <t>XIX. Pacto Seaflower Region: Por una región próspera, segura y sostenible San Andrés</t>
  </si>
  <si>
    <t>Indicadores trazadores del Pacto Seaflower Region</t>
  </si>
  <si>
    <t>Iniciativas de biotecnología y bioprospección iniciadas en la reserva de Biosfera Seaflower</t>
  </si>
  <si>
    <t>XX. Pacto Región Central: Centro de innovación y nodo logístico de integración productiva nacional e internacional</t>
  </si>
  <si>
    <t>Indicadores trazadores del Pacto Región Central</t>
  </si>
  <si>
    <t>Puntos de monitoreo en ríos  Bogotá y Chicamocha con índice de calidad del agua (ICA) "malo"</t>
  </si>
  <si>
    <t>XXI. Pacto Región Santanderes: Eje logístico, competitivo y sostenible de Colombia</t>
  </si>
  <si>
    <t>Indicadores trazadores del Pacto Región Santanderes</t>
  </si>
  <si>
    <t>Puntos de monitoreo con índice de calidad del agua (ICA) "malo"  (ríos suarez, Pamplonita y Opón)</t>
  </si>
  <si>
    <t>Áreas bajo esquemas de conservación y producción sostenible (restauración, conservación, sistemas silvopastoriles, sistemas agroforestales, piscicultura, reconversión productiva)</t>
  </si>
  <si>
    <t xml:space="preserve">150.000 ha </t>
  </si>
  <si>
    <t>XXII. Pacto Región Amazonia: Desarrollo sostenible por una Amazonia viva</t>
  </si>
  <si>
    <t>Indicadores trazadores del Pacto Región Amazonia</t>
  </si>
  <si>
    <t>Familias campesinas beneficiadas por actividades agroambientales con acuerdos de conservación de bosques</t>
  </si>
  <si>
    <t>212.500 ha</t>
  </si>
  <si>
    <t>XXIII. Pacto Eje Cafetero y Antioquia: Conectar para la competitividad y el desarrollo logístico sostenible</t>
  </si>
  <si>
    <t>Indicadores trazadores del Pacto Eje Cafetero y Antioquia</t>
  </si>
  <si>
    <t>Áreas afectadas por el desarrollo de actividades ilegales en proceso de restauración</t>
  </si>
  <si>
    <t>XXIV. Pacto Región Llanos-Orinoquia: Conectar y potenciar la despensa sostenible de la región con el país y el mundo</t>
  </si>
  <si>
    <t>Indicadores trazadores del Pacto Llanos-Orinoquia</t>
  </si>
  <si>
    <t>4.000 ha</t>
  </si>
  <si>
    <t>300.000 ha</t>
  </si>
  <si>
    <t>XXV. Pacto Región Océanos: Colombia, potencia bioceánica</t>
  </si>
  <si>
    <t>Indicadores trazadores del Pacto Región Océanos</t>
  </si>
  <si>
    <t>Porcentaje de estaciones de monitoreo de aguas marinas con categorías aceptable y óptima</t>
  </si>
  <si>
    <t>Acuerdos para el aprovechamiento local de plásticos y otros materiales reciclables en municipios costeros de los litorales Pacífico y Caribe (continental e insular) en implementación</t>
  </si>
  <si>
    <t>1*</t>
  </si>
  <si>
    <t>Meta de producto 
(identifique metas especificas al indicador de producto)</t>
  </si>
  <si>
    <t xml:space="preserve">AÑO </t>
  </si>
  <si>
    <t>PERIODO REPORTE</t>
  </si>
  <si>
    <t>Objetivo específico (2)</t>
  </si>
  <si>
    <t>Objetivo específico (3)</t>
  </si>
  <si>
    <t>Resultados Esperados</t>
  </si>
  <si>
    <t xml:space="preserve">MINISTERIO DE AMBIENTE 
Y DESARROLLO SOSTENIBLE </t>
  </si>
  <si>
    <r>
      <t xml:space="preserve">CODIGO: </t>
    </r>
    <r>
      <rPr>
        <sz val="11"/>
        <rFont val="Arial Narrow"/>
        <family val="2"/>
      </rPr>
      <t>F-E-GIP-31</t>
    </r>
  </si>
  <si>
    <r>
      <t>Versión :</t>
    </r>
    <r>
      <rPr>
        <sz val="12"/>
        <color indexed="8"/>
        <rFont val="Verdana"/>
        <family val="2"/>
      </rPr>
      <t>5</t>
    </r>
  </si>
  <si>
    <t>FONDO NACIONAL AMBIENTAL - FONAM
 PLAN OPERATIVO ANUAL</t>
  </si>
  <si>
    <t>Proceso: Gestion Integrada del Portafolio de Planes, Programas y Proyectos</t>
  </si>
  <si>
    <t>Descripción de  actividad 
(Detallar las cantidades de actividad vs los recursos programados)</t>
  </si>
  <si>
    <r>
      <t xml:space="preserve">Vigencia: </t>
    </r>
    <r>
      <rPr>
        <sz val="12"/>
        <rFont val="Arial Narrow"/>
        <family val="2"/>
      </rPr>
      <t>16/11/2023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</si>
</sst>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_-;\-* #,##0_-;_-* &quot;-&quot;??_-;_-@_-"/>
    <numFmt numFmtId="179" formatCode="_(&quot;$&quot;\ * #,##0_);_(&quot;$&quot;\ * \(#,##0\);_(&quot;$&quot;\ * &quot;-&quot;??_);_(@_)"/>
    <numFmt numFmtId="180" formatCode="_([$$-240A]\ * #,##0.00_);_([$$-240A]\ * \(#,##0.00\);_([$$-240A]\ * &quot;-&quot;??_);_(@_)"/>
    <numFmt numFmtId="181" formatCode="_-[$$-240A]\ * #,##0_-;\-[$$-240A]\ * #,##0_-;_-[$$-240A]\ * &quot;-&quot;??_-;_-@_-"/>
    <numFmt numFmtId="182" formatCode="_([$$-240A]\ * #,##0_);_([$$-240A]\ * \(#,##0\);_([$$-240A]\ 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40A]dddd\,\ d\ &quot;de&quot;\ mmmm\ &quot;de&quot;\ yyyy"/>
    <numFmt numFmtId="188" formatCode="[$-240A]h:mm:ss\ AM/PM"/>
    <numFmt numFmtId="189" formatCode="_-[$$-240A]\ * #,##0.00_-;\-[$$-240A]\ * #,##0.00_-;_-[$$-240A]\ * &quot;-&quot;??_-;_-@_-"/>
    <numFmt numFmtId="190" formatCode="_(&quot;$&quot;\ * #,##0.0_);_(&quot;$&quot;\ * \(#,##0.0\);_(&quot;$&quot;\ 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color indexed="8"/>
      <name val="Verdana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Calibri"/>
      <family val="2"/>
    </font>
    <font>
      <sz val="11"/>
      <color indexed="63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u val="singleAccounting"/>
      <sz val="11"/>
      <name val="Calibri"/>
      <family val="2"/>
    </font>
    <font>
      <sz val="14"/>
      <color indexed="8"/>
      <name val="Verdana"/>
      <family val="2"/>
    </font>
    <font>
      <b/>
      <sz val="18"/>
      <color indexed="8"/>
      <name val="Verdana"/>
      <family val="2"/>
    </font>
    <font>
      <b/>
      <sz val="12"/>
      <color indexed="9"/>
      <name val="Verdana"/>
      <family val="2"/>
    </font>
    <font>
      <b/>
      <sz val="12"/>
      <color indexed="8"/>
      <name val="Verdana"/>
      <family val="2"/>
    </font>
    <font>
      <b/>
      <sz val="11"/>
      <color indexed="10"/>
      <name val="Arial Narrow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</font>
    <font>
      <sz val="11"/>
      <color theme="1" tint="0.24998000264167786"/>
      <name val="Arial"/>
      <family val="2"/>
    </font>
    <font>
      <sz val="9"/>
      <color theme="1"/>
      <name val="Calibri"/>
      <family val="2"/>
    </font>
    <font>
      <b/>
      <sz val="12"/>
      <color theme="1"/>
      <name val="Verdana"/>
      <family val="2"/>
    </font>
    <font>
      <b/>
      <sz val="11"/>
      <color rgb="FFFF0000"/>
      <name val="Arial Narrow"/>
      <family val="2"/>
    </font>
    <font>
      <sz val="14"/>
      <color theme="1"/>
      <name val="Verdana"/>
      <family val="2"/>
    </font>
    <font>
      <b/>
      <sz val="18"/>
      <color theme="1"/>
      <name val="Verdana"/>
      <family val="2"/>
    </font>
    <font>
      <b/>
      <sz val="12"/>
      <color theme="0"/>
      <name val="Verdana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94F4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31" fillId="33" borderId="10" xfId="0" applyFont="1" applyFill="1" applyBorder="1" applyAlignment="1">
      <alignment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/>
    </xf>
    <xf numFmtId="0" fontId="67" fillId="33" borderId="10" xfId="0" applyFont="1" applyFill="1" applyBorder="1" applyAlignment="1">
      <alignment/>
    </xf>
    <xf numFmtId="179" fontId="67" fillId="33" borderId="10" xfId="51" applyNumberFormat="1" applyFont="1" applyFill="1" applyBorder="1" applyAlignment="1">
      <alignment/>
    </xf>
    <xf numFmtId="178" fontId="66" fillId="33" borderId="0" xfId="0" applyNumberFormat="1" applyFont="1" applyFill="1" applyAlignment="1">
      <alignment/>
    </xf>
    <xf numFmtId="179" fontId="66" fillId="33" borderId="0" xfId="0" applyNumberFormat="1" applyFont="1" applyFill="1" applyAlignment="1">
      <alignment/>
    </xf>
    <xf numFmtId="0" fontId="66" fillId="33" borderId="0" xfId="0" applyFont="1" applyFill="1" applyBorder="1" applyAlignment="1">
      <alignment/>
    </xf>
    <xf numFmtId="178" fontId="66" fillId="33" borderId="0" xfId="0" applyNumberFormat="1" applyFont="1" applyFill="1" applyAlignment="1">
      <alignment vertical="center"/>
    </xf>
    <xf numFmtId="179" fontId="67" fillId="33" borderId="11" xfId="0" applyNumberFormat="1" applyFont="1" applyFill="1" applyBorder="1" applyAlignment="1">
      <alignment vertical="center"/>
    </xf>
    <xf numFmtId="0" fontId="66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68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6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71" fillId="2" borderId="16" xfId="55" applyFont="1" applyFill="1" applyBorder="1" applyAlignment="1" applyProtection="1">
      <alignment horizontal="left" vertical="center" wrapText="1"/>
      <protection locked="0"/>
    </xf>
    <xf numFmtId="0" fontId="71" fillId="2" borderId="11" xfId="55" applyFont="1" applyFill="1" applyBorder="1" applyAlignment="1" applyProtection="1">
      <alignment horizontal="left" vertical="center" wrapText="1"/>
      <protection locked="0"/>
    </xf>
    <xf numFmtId="9" fontId="71" fillId="2" borderId="11" xfId="57" applyFont="1" applyFill="1" applyBorder="1" applyAlignment="1" applyProtection="1">
      <alignment horizontal="center" vertical="center" wrapText="1"/>
      <protection locked="0"/>
    </xf>
    <xf numFmtId="9" fontId="71" fillId="2" borderId="17" xfId="57" applyFont="1" applyFill="1" applyBorder="1" applyAlignment="1" applyProtection="1">
      <alignment horizontal="center" vertical="center" wrapText="1"/>
      <protection locked="0"/>
    </xf>
    <xf numFmtId="0" fontId="71" fillId="2" borderId="18" xfId="55" applyFont="1" applyFill="1" applyBorder="1" applyAlignment="1" applyProtection="1">
      <alignment horizontal="left" vertical="center" wrapText="1"/>
      <protection locked="0"/>
    </xf>
    <xf numFmtId="0" fontId="71" fillId="2" borderId="10" xfId="55" applyFont="1" applyFill="1" applyBorder="1" applyAlignment="1" applyProtection="1">
      <alignment horizontal="left" vertical="center" wrapText="1"/>
      <protection locked="0"/>
    </xf>
    <xf numFmtId="0" fontId="71" fillId="2" borderId="10" xfId="55" applyFont="1" applyFill="1" applyBorder="1" applyAlignment="1" applyProtection="1">
      <alignment horizontal="center" vertical="center" wrapText="1"/>
      <protection locked="0"/>
    </xf>
    <xf numFmtId="0" fontId="71" fillId="2" borderId="19" xfId="55" applyFont="1" applyFill="1" applyBorder="1" applyAlignment="1" applyProtection="1">
      <alignment horizontal="center" vertical="center" wrapText="1"/>
      <protection locked="0"/>
    </xf>
    <xf numFmtId="9" fontId="71" fillId="2" borderId="10" xfId="57" applyFont="1" applyFill="1" applyBorder="1" applyAlignment="1" applyProtection="1">
      <alignment horizontal="center" vertical="center" wrapText="1"/>
      <protection locked="0"/>
    </xf>
    <xf numFmtId="9" fontId="71" fillId="2" borderId="19" xfId="57" applyFont="1" applyFill="1" applyBorder="1" applyAlignment="1" applyProtection="1">
      <alignment horizontal="center" vertical="center" wrapText="1"/>
      <protection locked="0"/>
    </xf>
    <xf numFmtId="0" fontId="71" fillId="13" borderId="18" xfId="55" applyFont="1" applyFill="1" applyBorder="1" applyAlignment="1" applyProtection="1">
      <alignment horizontal="left" vertical="center" wrapText="1"/>
      <protection locked="0"/>
    </xf>
    <xf numFmtId="0" fontId="71" fillId="13" borderId="10" xfId="55" applyFont="1" applyFill="1" applyBorder="1" applyAlignment="1" applyProtection="1">
      <alignment horizontal="left" vertical="center" wrapText="1"/>
      <protection locked="0"/>
    </xf>
    <xf numFmtId="0" fontId="71" fillId="13" borderId="10" xfId="55" applyFont="1" applyFill="1" applyBorder="1" applyAlignment="1" applyProtection="1">
      <alignment horizontal="center" vertical="center" wrapText="1"/>
      <protection locked="0"/>
    </xf>
    <xf numFmtId="0" fontId="71" fillId="13" borderId="19" xfId="55" applyFont="1" applyFill="1" applyBorder="1" applyAlignment="1" applyProtection="1">
      <alignment horizontal="center" vertical="center" wrapText="1"/>
      <protection locked="0"/>
    </xf>
    <xf numFmtId="9" fontId="71" fillId="13" borderId="10" xfId="57" applyFont="1" applyFill="1" applyBorder="1" applyAlignment="1" applyProtection="1">
      <alignment horizontal="center" vertical="center" wrapText="1"/>
      <protection locked="0"/>
    </xf>
    <xf numFmtId="9" fontId="71" fillId="13" borderId="19" xfId="57" applyFont="1" applyFill="1" applyBorder="1" applyAlignment="1" applyProtection="1">
      <alignment horizontal="center" vertical="center" wrapText="1"/>
      <protection locked="0"/>
    </xf>
    <xf numFmtId="0" fontId="71" fillId="9" borderId="18" xfId="55" applyFont="1" applyFill="1" applyBorder="1" applyAlignment="1" applyProtection="1">
      <alignment horizontal="left" vertical="center" wrapText="1"/>
      <protection locked="0"/>
    </xf>
    <xf numFmtId="0" fontId="71" fillId="9" borderId="10" xfId="55" applyFont="1" applyFill="1" applyBorder="1" applyAlignment="1" applyProtection="1">
      <alignment horizontal="left" vertical="center" wrapText="1"/>
      <protection locked="0"/>
    </xf>
    <xf numFmtId="0" fontId="71" fillId="9" borderId="10" xfId="55" applyFont="1" applyFill="1" applyBorder="1" applyAlignment="1" applyProtection="1">
      <alignment horizontal="center" vertical="center" wrapText="1"/>
      <protection locked="0"/>
    </xf>
    <xf numFmtId="0" fontId="71" fillId="9" borderId="19" xfId="55" applyFont="1" applyFill="1" applyBorder="1" applyAlignment="1" applyProtection="1">
      <alignment horizontal="center" vertical="center" wrapText="1"/>
      <protection locked="0"/>
    </xf>
    <xf numFmtId="9" fontId="71" fillId="9" borderId="10" xfId="57" applyFont="1" applyFill="1" applyBorder="1" applyAlignment="1" applyProtection="1">
      <alignment horizontal="center" vertical="center" wrapText="1"/>
      <protection locked="0"/>
    </xf>
    <xf numFmtId="9" fontId="71" fillId="9" borderId="19" xfId="57" applyFont="1" applyFill="1" applyBorder="1" applyAlignment="1" applyProtection="1">
      <alignment horizontal="center" vertical="center" wrapText="1"/>
      <protection locked="0"/>
    </xf>
    <xf numFmtId="0" fontId="71" fillId="8" borderId="18" xfId="55" applyFont="1" applyFill="1" applyBorder="1" applyAlignment="1" applyProtection="1">
      <alignment horizontal="left" vertical="center" wrapText="1"/>
      <protection locked="0"/>
    </xf>
    <xf numFmtId="0" fontId="71" fillId="8" borderId="10" xfId="55" applyFont="1" applyFill="1" applyBorder="1" applyAlignment="1" applyProtection="1">
      <alignment horizontal="left" vertical="center" wrapText="1"/>
      <protection locked="0"/>
    </xf>
    <xf numFmtId="9" fontId="71" fillId="8" borderId="10" xfId="57" applyFont="1" applyFill="1" applyBorder="1" applyAlignment="1" applyProtection="1">
      <alignment horizontal="center" vertical="center" wrapText="1"/>
      <protection locked="0"/>
    </xf>
    <xf numFmtId="9" fontId="71" fillId="8" borderId="19" xfId="57" applyFont="1" applyFill="1" applyBorder="1" applyAlignment="1" applyProtection="1">
      <alignment horizontal="center" vertical="center" wrapText="1"/>
      <protection locked="0"/>
    </xf>
    <xf numFmtId="0" fontId="71" fillId="8" borderId="10" xfId="55" applyFont="1" applyFill="1" applyBorder="1" applyAlignment="1" applyProtection="1">
      <alignment horizontal="center" vertical="center" wrapText="1"/>
      <protection locked="0"/>
    </xf>
    <xf numFmtId="0" fontId="71" fillId="8" borderId="19" xfId="55" applyFont="1" applyFill="1" applyBorder="1" applyAlignment="1" applyProtection="1">
      <alignment horizontal="center" vertical="center" wrapText="1"/>
      <protection locked="0"/>
    </xf>
    <xf numFmtId="0" fontId="71" fillId="33" borderId="18" xfId="55" applyFont="1" applyFill="1" applyBorder="1" applyAlignment="1" applyProtection="1">
      <alignment horizontal="left" vertical="center" wrapText="1"/>
      <protection locked="0"/>
    </xf>
    <xf numFmtId="0" fontId="71" fillId="33" borderId="10" xfId="55" applyFont="1" applyFill="1" applyBorder="1" applyAlignment="1" applyProtection="1">
      <alignment horizontal="left" vertical="center" wrapText="1"/>
      <protection locked="0"/>
    </xf>
    <xf numFmtId="0" fontId="71" fillId="33" borderId="10" xfId="55" applyFont="1" applyFill="1" applyBorder="1" applyAlignment="1" applyProtection="1">
      <alignment horizontal="center" vertical="center" wrapText="1"/>
      <protection locked="0"/>
    </xf>
    <xf numFmtId="0" fontId="71" fillId="33" borderId="19" xfId="55" applyFont="1" applyFill="1" applyBorder="1" applyAlignment="1" applyProtection="1">
      <alignment horizontal="center" vertical="center" wrapText="1"/>
      <protection locked="0"/>
    </xf>
    <xf numFmtId="0" fontId="71" fillId="5" borderId="18" xfId="55" applyFont="1" applyFill="1" applyBorder="1" applyAlignment="1" applyProtection="1">
      <alignment horizontal="left" vertical="center" wrapText="1"/>
      <protection locked="0"/>
    </xf>
    <xf numFmtId="0" fontId="71" fillId="5" borderId="10" xfId="55" applyFont="1" applyFill="1" applyBorder="1" applyAlignment="1" applyProtection="1">
      <alignment horizontal="left" vertical="center" wrapText="1"/>
      <protection locked="0"/>
    </xf>
    <xf numFmtId="0" fontId="71" fillId="5" borderId="10" xfId="55" applyFont="1" applyFill="1" applyBorder="1" applyAlignment="1" applyProtection="1">
      <alignment horizontal="center" vertical="center" wrapText="1"/>
      <protection locked="0"/>
    </xf>
    <xf numFmtId="0" fontId="71" fillId="5" borderId="19" xfId="55" applyFont="1" applyFill="1" applyBorder="1" applyAlignment="1" applyProtection="1">
      <alignment horizontal="center" vertical="center" wrapText="1"/>
      <protection locked="0"/>
    </xf>
    <xf numFmtId="9" fontId="71" fillId="5" borderId="10" xfId="57" applyFont="1" applyFill="1" applyBorder="1" applyAlignment="1" applyProtection="1">
      <alignment horizontal="center" vertical="center" wrapText="1"/>
      <protection locked="0"/>
    </xf>
    <xf numFmtId="9" fontId="71" fillId="5" borderId="19" xfId="57" applyFont="1" applyFill="1" applyBorder="1" applyAlignment="1" applyProtection="1">
      <alignment horizontal="center" vertical="center" wrapText="1"/>
      <protection locked="0"/>
    </xf>
    <xf numFmtId="0" fontId="71" fillId="5" borderId="20" xfId="55" applyFont="1" applyFill="1" applyBorder="1" applyAlignment="1" applyProtection="1">
      <alignment horizontal="left" vertical="center" wrapText="1"/>
      <protection locked="0"/>
    </xf>
    <xf numFmtId="0" fontId="71" fillId="5" borderId="21" xfId="55" applyFont="1" applyFill="1" applyBorder="1" applyAlignment="1" applyProtection="1">
      <alignment horizontal="left" vertical="center" wrapText="1"/>
      <protection locked="0"/>
    </xf>
    <xf numFmtId="0" fontId="71" fillId="5" borderId="21" xfId="55" applyFont="1" applyFill="1" applyBorder="1" applyAlignment="1" applyProtection="1">
      <alignment horizontal="center" vertical="center" wrapText="1"/>
      <protection locked="0"/>
    </xf>
    <xf numFmtId="0" fontId="71" fillId="5" borderId="22" xfId="5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 applyProtection="1">
      <alignment vertical="center" wrapText="1"/>
      <protection locked="0"/>
    </xf>
    <xf numFmtId="0" fontId="0" fillId="34" borderId="0" xfId="0" applyFill="1" applyAlignment="1">
      <alignment vertical="center" wrapText="1"/>
    </xf>
    <xf numFmtId="179" fontId="66" fillId="33" borderId="10" xfId="51" applyNumberFormat="1" applyFont="1" applyFill="1" applyBorder="1" applyAlignment="1">
      <alignment vertical="center"/>
    </xf>
    <xf numFmtId="179" fontId="67" fillId="33" borderId="10" xfId="0" applyNumberFormat="1" applyFont="1" applyFill="1" applyBorder="1" applyAlignment="1">
      <alignment vertical="center"/>
    </xf>
    <xf numFmtId="176" fontId="31" fillId="0" borderId="10" xfId="51" applyFont="1" applyFill="1" applyBorder="1" applyAlignment="1">
      <alignment vertical="center"/>
    </xf>
    <xf numFmtId="174" fontId="38" fillId="0" borderId="10" xfId="52" applyFont="1" applyFill="1" applyBorder="1" applyAlignment="1">
      <alignment horizontal="center" vertical="center"/>
    </xf>
    <xf numFmtId="178" fontId="67" fillId="33" borderId="10" xfId="0" applyNumberFormat="1" applyFont="1" applyFill="1" applyBorder="1" applyAlignment="1">
      <alignment vertical="center"/>
    </xf>
    <xf numFmtId="0" fontId="66" fillId="33" borderId="23" xfId="0" applyFont="1" applyFill="1" applyBorder="1" applyAlignment="1">
      <alignment/>
    </xf>
    <xf numFmtId="0" fontId="39" fillId="33" borderId="24" xfId="0" applyFont="1" applyFill="1" applyBorder="1" applyAlignment="1">
      <alignment vertical="center" wrapText="1"/>
    </xf>
    <xf numFmtId="0" fontId="39" fillId="33" borderId="25" xfId="0" applyFont="1" applyFill="1" applyBorder="1" applyAlignment="1">
      <alignment vertical="center" wrapText="1"/>
    </xf>
    <xf numFmtId="181" fontId="72" fillId="33" borderId="10" xfId="0" applyNumberFormat="1" applyFont="1" applyFill="1" applyBorder="1" applyAlignment="1">
      <alignment vertical="center"/>
    </xf>
    <xf numFmtId="181" fontId="66" fillId="33" borderId="10" xfId="51" applyNumberFormat="1" applyFont="1" applyFill="1" applyBorder="1" applyAlignment="1">
      <alignment horizontal="center" vertical="center"/>
    </xf>
    <xf numFmtId="182" fontId="66" fillId="33" borderId="10" xfId="51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/>
    </xf>
    <xf numFmtId="174" fontId="41" fillId="0" borderId="26" xfId="52" applyFont="1" applyFill="1" applyBorder="1" applyAlignment="1">
      <alignment horizontal="center" vertical="center"/>
    </xf>
    <xf numFmtId="174" fontId="41" fillId="0" borderId="27" xfId="52" applyFont="1" applyFill="1" applyBorder="1" applyAlignment="1">
      <alignment horizontal="center" vertical="center"/>
    </xf>
    <xf numFmtId="9" fontId="31" fillId="33" borderId="10" xfId="0" applyNumberFormat="1" applyFont="1" applyFill="1" applyBorder="1" applyAlignment="1">
      <alignment vertical="center" wrapText="1"/>
    </xf>
    <xf numFmtId="0" fontId="66" fillId="0" borderId="10" xfId="57" applyNumberFormat="1" applyFont="1" applyFill="1" applyBorder="1" applyAlignment="1" applyProtection="1">
      <alignment vertical="center" wrapText="1"/>
      <protection locked="0"/>
    </xf>
    <xf numFmtId="0" fontId="66" fillId="0" borderId="19" xfId="0" applyFont="1" applyFill="1" applyBorder="1" applyAlignment="1" applyProtection="1">
      <alignment vertical="center" wrapText="1"/>
      <protection locked="0"/>
    </xf>
    <xf numFmtId="0" fontId="67" fillId="35" borderId="28" xfId="0" applyFont="1" applyFill="1" applyBorder="1" applyAlignment="1">
      <alignment horizontal="center" vertical="center"/>
    </xf>
    <xf numFmtId="0" fontId="39" fillId="35" borderId="28" xfId="0" applyFont="1" applyFill="1" applyBorder="1" applyAlignment="1">
      <alignment vertical="center" wrapText="1"/>
    </xf>
    <xf numFmtId="0" fontId="39" fillId="35" borderId="29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>
      <alignment vertical="center" wrapText="1"/>
    </xf>
    <xf numFmtId="0" fontId="31" fillId="33" borderId="21" xfId="0" applyFont="1" applyFill="1" applyBorder="1" applyAlignment="1">
      <alignment vertical="center" wrapText="1"/>
    </xf>
    <xf numFmtId="9" fontId="31" fillId="33" borderId="21" xfId="0" applyNumberFormat="1" applyFont="1" applyFill="1" applyBorder="1" applyAlignment="1">
      <alignment vertical="center" wrapText="1"/>
    </xf>
    <xf numFmtId="0" fontId="31" fillId="35" borderId="21" xfId="0" applyFont="1" applyFill="1" applyBorder="1" applyAlignment="1">
      <alignment horizontal="center" vertical="center" wrapText="1"/>
    </xf>
    <xf numFmtId="179" fontId="66" fillId="33" borderId="21" xfId="51" applyNumberFormat="1" applyFont="1" applyFill="1" applyBorder="1" applyAlignment="1">
      <alignment vertical="center"/>
    </xf>
    <xf numFmtId="178" fontId="67" fillId="33" borderId="21" xfId="0" applyNumberFormat="1" applyFont="1" applyFill="1" applyBorder="1" applyAlignment="1">
      <alignment vertical="center"/>
    </xf>
    <xf numFmtId="182" fontId="66" fillId="33" borderId="21" xfId="51" applyNumberFormat="1" applyFont="1" applyFill="1" applyBorder="1" applyAlignment="1">
      <alignment horizontal="center" vertical="center"/>
    </xf>
    <xf numFmtId="0" fontId="66" fillId="0" borderId="21" xfId="57" applyNumberFormat="1" applyFont="1" applyFill="1" applyBorder="1" applyAlignment="1" applyProtection="1">
      <alignment vertical="center" wrapText="1"/>
      <protection locked="0"/>
    </xf>
    <xf numFmtId="0" fontId="66" fillId="0" borderId="22" xfId="0" applyFont="1" applyFill="1" applyBorder="1" applyAlignment="1" applyProtection="1">
      <alignment vertical="center" wrapText="1"/>
      <protection locked="0"/>
    </xf>
    <xf numFmtId="0" fontId="66" fillId="33" borderId="30" xfId="0" applyFont="1" applyFill="1" applyBorder="1" applyAlignment="1">
      <alignment/>
    </xf>
    <xf numFmtId="0" fontId="10" fillId="36" borderId="31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179" fontId="39" fillId="36" borderId="10" xfId="0" applyNumberFormat="1" applyFont="1" applyFill="1" applyBorder="1" applyAlignment="1">
      <alignment vertical="center"/>
    </xf>
    <xf numFmtId="0" fontId="39" fillId="35" borderId="29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9" fillId="35" borderId="29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28" xfId="0" applyFont="1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/>
    </xf>
    <xf numFmtId="0" fontId="39" fillId="35" borderId="32" xfId="0" applyFont="1" applyFill="1" applyBorder="1" applyAlignment="1">
      <alignment horizontal="center" vertical="center"/>
    </xf>
    <xf numFmtId="0" fontId="73" fillId="33" borderId="33" xfId="0" applyFont="1" applyFill="1" applyBorder="1" applyAlignment="1">
      <alignment horizontal="center" vertical="center"/>
    </xf>
    <xf numFmtId="0" fontId="73" fillId="33" borderId="34" xfId="0" applyFont="1" applyFill="1" applyBorder="1" applyAlignment="1">
      <alignment horizontal="center" vertical="center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1" fillId="37" borderId="35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/>
    </xf>
    <xf numFmtId="0" fontId="39" fillId="35" borderId="28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 wrapText="1"/>
    </xf>
    <xf numFmtId="0" fontId="47" fillId="33" borderId="37" xfId="0" applyFont="1" applyFill="1" applyBorder="1" applyAlignment="1">
      <alignment horizontal="center" vertical="center" wrapText="1"/>
    </xf>
    <xf numFmtId="0" fontId="31" fillId="33" borderId="38" xfId="0" applyFont="1" applyFill="1" applyBorder="1" applyAlignment="1">
      <alignment horizontal="center" vertical="center" wrapText="1"/>
    </xf>
    <xf numFmtId="0" fontId="31" fillId="33" borderId="39" xfId="0" applyFont="1" applyFill="1" applyBorder="1" applyAlignment="1">
      <alignment horizontal="center" vertical="center" wrapText="1"/>
    </xf>
    <xf numFmtId="0" fontId="39" fillId="35" borderId="29" xfId="0" applyFont="1" applyFill="1" applyBorder="1" applyAlignment="1">
      <alignment horizontal="center" vertical="center"/>
    </xf>
    <xf numFmtId="0" fontId="39" fillId="35" borderId="40" xfId="0" applyFont="1" applyFill="1" applyBorder="1" applyAlignment="1">
      <alignment horizontal="center" vertical="center"/>
    </xf>
    <xf numFmtId="0" fontId="39" fillId="35" borderId="4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4" fillId="33" borderId="35" xfId="0" applyFont="1" applyFill="1" applyBorder="1" applyAlignment="1">
      <alignment horizontal="center" vertical="center"/>
    </xf>
    <xf numFmtId="0" fontId="39" fillId="35" borderId="42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75" fillId="33" borderId="33" xfId="0" applyFont="1" applyFill="1" applyBorder="1" applyAlignment="1">
      <alignment horizontal="center" vertical="center" wrapText="1"/>
    </xf>
    <xf numFmtId="0" fontId="75" fillId="33" borderId="35" xfId="0" applyFont="1" applyFill="1" applyBorder="1" applyAlignment="1">
      <alignment horizontal="center" vertical="center" wrapText="1"/>
    </xf>
    <xf numFmtId="0" fontId="75" fillId="33" borderId="43" xfId="0" applyFont="1" applyFill="1" applyBorder="1" applyAlignment="1">
      <alignment horizontal="center" vertical="center" wrapText="1"/>
    </xf>
    <xf numFmtId="0" fontId="75" fillId="33" borderId="44" xfId="0" applyFont="1" applyFill="1" applyBorder="1" applyAlignment="1">
      <alignment horizontal="center" vertical="center" wrapText="1"/>
    </xf>
    <xf numFmtId="0" fontId="76" fillId="36" borderId="45" xfId="0" applyFont="1" applyFill="1" applyBorder="1" applyAlignment="1">
      <alignment horizontal="center" vertical="center" wrapText="1"/>
    </xf>
    <xf numFmtId="0" fontId="76" fillId="36" borderId="12" xfId="0" applyFont="1" applyFill="1" applyBorder="1" applyAlignment="1">
      <alignment horizontal="center" vertical="center"/>
    </xf>
    <xf numFmtId="0" fontId="76" fillId="36" borderId="46" xfId="0" applyFont="1" applyFill="1" applyBorder="1" applyAlignment="1">
      <alignment horizontal="center" vertical="center"/>
    </xf>
    <xf numFmtId="0" fontId="77" fillId="38" borderId="45" xfId="0" applyFont="1" applyFill="1" applyBorder="1" applyAlignment="1">
      <alignment horizontal="center" vertical="center" wrapText="1"/>
    </xf>
    <xf numFmtId="0" fontId="73" fillId="38" borderId="12" xfId="0" applyFont="1" applyFill="1" applyBorder="1" applyAlignment="1">
      <alignment horizontal="center" vertical="center" wrapText="1"/>
    </xf>
    <xf numFmtId="0" fontId="73" fillId="38" borderId="46" xfId="0" applyFont="1" applyFill="1" applyBorder="1" applyAlignment="1">
      <alignment horizontal="center" vertical="center" wrapText="1"/>
    </xf>
    <xf numFmtId="0" fontId="66" fillId="33" borderId="33" xfId="0" applyFont="1" applyFill="1" applyBorder="1" applyAlignment="1">
      <alignment horizontal="center"/>
    </xf>
    <xf numFmtId="0" fontId="66" fillId="33" borderId="35" xfId="0" applyFont="1" applyFill="1" applyBorder="1" applyAlignment="1">
      <alignment horizontal="center"/>
    </xf>
    <xf numFmtId="0" fontId="66" fillId="33" borderId="43" xfId="0" applyFont="1" applyFill="1" applyBorder="1" applyAlignment="1">
      <alignment horizontal="center"/>
    </xf>
    <xf numFmtId="0" fontId="66" fillId="33" borderId="44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5 2" xfId="54"/>
    <cellStyle name="Normal 7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2</xdr:row>
      <xdr:rowOff>142875</xdr:rowOff>
    </xdr:from>
    <xdr:to>
      <xdr:col>20</xdr:col>
      <xdr:colOff>1733550</xdr:colOff>
      <xdr:row>3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1248" b="1248"/>
        <a:stretch>
          <a:fillRect/>
        </a:stretch>
      </xdr:blipFill>
      <xdr:spPr>
        <a:xfrm>
          <a:off x="34013775" y="476250"/>
          <a:ext cx="3276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0">
      <selection activeCell="C23" sqref="C23"/>
    </sheetView>
  </sheetViews>
  <sheetFormatPr defaultColWidth="11.421875" defaultRowHeight="12" customHeight="1"/>
  <cols>
    <col min="1" max="1" width="10.7109375" style="12" customWidth="1"/>
    <col min="2" max="15" width="11.421875" style="12" customWidth="1"/>
    <col min="16" max="16384" width="11.421875" style="12" customWidth="1"/>
  </cols>
  <sheetData>
    <row r="2" ht="21" customHeight="1">
      <c r="B2" s="13" t="s">
        <v>23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12" shapeId="60645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pane ySplit="4" topLeftCell="A5" activePane="bottomLeft" state="frozen"/>
      <selection pane="topLeft" activeCell="C23" sqref="C23"/>
      <selection pane="bottomLeft" activeCell="C23" sqref="C23"/>
    </sheetView>
  </sheetViews>
  <sheetFormatPr defaultColWidth="11.421875" defaultRowHeight="15"/>
  <cols>
    <col min="1" max="1" width="11.421875" style="14" customWidth="1"/>
    <col min="2" max="2" width="29.421875" style="14" customWidth="1"/>
    <col min="3" max="3" width="31.28125" style="14" customWidth="1"/>
    <col min="4" max="4" width="28.7109375" style="14" customWidth="1"/>
    <col min="5" max="5" width="55.7109375" style="14" bestFit="1" customWidth="1"/>
    <col min="6" max="6" width="16.00390625" style="16" bestFit="1" customWidth="1"/>
    <col min="7" max="7" width="32.28125" style="16" customWidth="1"/>
    <col min="8" max="8" width="23.57421875" style="16" customWidth="1"/>
    <col min="9" max="16384" width="11.421875" style="14" customWidth="1"/>
  </cols>
  <sheetData>
    <row r="1" spans="2:8" ht="60" customHeight="1">
      <c r="B1" s="102" t="s">
        <v>27</v>
      </c>
      <c r="C1" s="102"/>
      <c r="D1" s="102"/>
      <c r="E1" s="102"/>
      <c r="F1" s="102"/>
      <c r="G1" s="102"/>
      <c r="H1" s="102"/>
    </row>
    <row r="2" spans="2:8" ht="15">
      <c r="B2" s="102"/>
      <c r="C2" s="102"/>
      <c r="D2" s="102"/>
      <c r="E2" s="102"/>
      <c r="F2" s="102"/>
      <c r="G2" s="102"/>
      <c r="H2" s="102"/>
    </row>
    <row r="3" spans="2:8" ht="27" thickBot="1">
      <c r="B3" s="17"/>
      <c r="C3" s="17"/>
      <c r="D3" s="17"/>
      <c r="E3" s="17"/>
      <c r="F3" s="17"/>
      <c r="G3" s="17"/>
      <c r="H3" s="17"/>
    </row>
    <row r="4" spans="2:8" s="15" customFormat="1" ht="44.25" customHeight="1" thickBot="1">
      <c r="B4" s="18" t="s">
        <v>28</v>
      </c>
      <c r="C4" s="19" t="s">
        <v>29</v>
      </c>
      <c r="D4" s="19" t="s">
        <v>30</v>
      </c>
      <c r="E4" s="19" t="s">
        <v>31</v>
      </c>
      <c r="F4" s="19" t="s">
        <v>32</v>
      </c>
      <c r="G4" s="19" t="s">
        <v>33</v>
      </c>
      <c r="H4" s="20" t="s">
        <v>34</v>
      </c>
    </row>
    <row r="5" spans="2:8" ht="57">
      <c r="B5" s="21" t="s">
        <v>35</v>
      </c>
      <c r="C5" s="22" t="s">
        <v>36</v>
      </c>
      <c r="D5" s="22" t="s">
        <v>37</v>
      </c>
      <c r="E5" s="22" t="s">
        <v>38</v>
      </c>
      <c r="F5" s="23">
        <v>0.087</v>
      </c>
      <c r="G5" s="23">
        <v>0.12</v>
      </c>
      <c r="H5" s="24">
        <f>+G5-F5</f>
        <v>0.033</v>
      </c>
    </row>
    <row r="6" spans="2:8" ht="57">
      <c r="B6" s="25" t="s">
        <v>35</v>
      </c>
      <c r="C6" s="26" t="s">
        <v>36</v>
      </c>
      <c r="D6" s="26" t="s">
        <v>37</v>
      </c>
      <c r="E6" s="26" t="s">
        <v>39</v>
      </c>
      <c r="F6" s="27" t="s">
        <v>40</v>
      </c>
      <c r="G6" s="27" t="s">
        <v>41</v>
      </c>
      <c r="H6" s="28">
        <f>565995-218427</f>
        <v>347568</v>
      </c>
    </row>
    <row r="7" spans="2:8" ht="57">
      <c r="B7" s="25" t="s">
        <v>35</v>
      </c>
      <c r="C7" s="26" t="s">
        <v>36</v>
      </c>
      <c r="D7" s="26" t="s">
        <v>37</v>
      </c>
      <c r="E7" s="26" t="s">
        <v>42</v>
      </c>
      <c r="F7" s="27" t="s">
        <v>43</v>
      </c>
      <c r="G7" s="27" t="s">
        <v>44</v>
      </c>
      <c r="H7" s="28" t="s">
        <v>44</v>
      </c>
    </row>
    <row r="8" spans="2:8" ht="57">
      <c r="B8" s="25" t="s">
        <v>35</v>
      </c>
      <c r="C8" s="26" t="s">
        <v>36</v>
      </c>
      <c r="D8" s="26" t="s">
        <v>45</v>
      </c>
      <c r="E8" s="26" t="s">
        <v>46</v>
      </c>
      <c r="F8" s="29">
        <v>0</v>
      </c>
      <c r="G8" s="29">
        <v>1</v>
      </c>
      <c r="H8" s="30">
        <v>1</v>
      </c>
    </row>
    <row r="9" spans="2:8" ht="57">
      <c r="B9" s="25" t="s">
        <v>35</v>
      </c>
      <c r="C9" s="26" t="s">
        <v>36</v>
      </c>
      <c r="D9" s="26" t="s">
        <v>37</v>
      </c>
      <c r="E9" s="26" t="s">
        <v>47</v>
      </c>
      <c r="F9" s="27">
        <v>29</v>
      </c>
      <c r="G9" s="27">
        <v>20</v>
      </c>
      <c r="H9" s="28">
        <v>9</v>
      </c>
    </row>
    <row r="10" spans="2:8" ht="57">
      <c r="B10" s="25" t="s">
        <v>35</v>
      </c>
      <c r="C10" s="26" t="s">
        <v>36</v>
      </c>
      <c r="D10" s="26" t="s">
        <v>37</v>
      </c>
      <c r="E10" s="26" t="s">
        <v>48</v>
      </c>
      <c r="F10" s="27">
        <v>0.22</v>
      </c>
      <c r="G10" s="27">
        <v>0.35</v>
      </c>
      <c r="H10" s="28">
        <f>G10-F10</f>
        <v>0.12999999999999998</v>
      </c>
    </row>
    <row r="11" spans="2:8" ht="57">
      <c r="B11" s="25" t="s">
        <v>35</v>
      </c>
      <c r="C11" s="26" t="s">
        <v>36</v>
      </c>
      <c r="D11" s="26" t="s">
        <v>45</v>
      </c>
      <c r="E11" s="26" t="s">
        <v>49</v>
      </c>
      <c r="F11" s="29">
        <v>0</v>
      </c>
      <c r="G11" s="29">
        <v>1</v>
      </c>
      <c r="H11" s="30">
        <v>1</v>
      </c>
    </row>
    <row r="12" spans="2:8" ht="57">
      <c r="B12" s="31" t="s">
        <v>35</v>
      </c>
      <c r="C12" s="32" t="s">
        <v>50</v>
      </c>
      <c r="D12" s="32" t="s">
        <v>37</v>
      </c>
      <c r="E12" s="32" t="s">
        <v>51</v>
      </c>
      <c r="F12" s="33" t="s">
        <v>52</v>
      </c>
      <c r="G12" s="33" t="s">
        <v>53</v>
      </c>
      <c r="H12" s="34">
        <f>260000-65000</f>
        <v>195000</v>
      </c>
    </row>
    <row r="13" spans="2:8" ht="57">
      <c r="B13" s="31" t="s">
        <v>35</v>
      </c>
      <c r="C13" s="32" t="s">
        <v>50</v>
      </c>
      <c r="D13" s="32" t="s">
        <v>37</v>
      </c>
      <c r="E13" s="32" t="s">
        <v>54</v>
      </c>
      <c r="F13" s="35">
        <v>0</v>
      </c>
      <c r="G13" s="35">
        <v>0.15</v>
      </c>
      <c r="H13" s="36">
        <f>G13-F13</f>
        <v>0.15</v>
      </c>
    </row>
    <row r="14" spans="2:8" ht="57">
      <c r="B14" s="31" t="s">
        <v>35</v>
      </c>
      <c r="C14" s="32" t="s">
        <v>50</v>
      </c>
      <c r="D14" s="32" t="s">
        <v>37</v>
      </c>
      <c r="E14" s="32" t="s">
        <v>55</v>
      </c>
      <c r="F14" s="33">
        <v>429</v>
      </c>
      <c r="G14" s="33">
        <v>1865</v>
      </c>
      <c r="H14" s="34">
        <f>+G14-F14</f>
        <v>1436</v>
      </c>
    </row>
    <row r="15" spans="2:8" ht="57">
      <c r="B15" s="31" t="s">
        <v>35</v>
      </c>
      <c r="C15" s="32" t="s">
        <v>50</v>
      </c>
      <c r="D15" s="32" t="s">
        <v>37</v>
      </c>
      <c r="E15" s="32" t="s">
        <v>56</v>
      </c>
      <c r="F15" s="33" t="s">
        <v>57</v>
      </c>
      <c r="G15" s="33" t="s">
        <v>58</v>
      </c>
      <c r="H15" s="34">
        <f>1402900-701000</f>
        <v>701900</v>
      </c>
    </row>
    <row r="16" spans="2:8" ht="57">
      <c r="B16" s="31" t="s">
        <v>35</v>
      </c>
      <c r="C16" s="32" t="s">
        <v>50</v>
      </c>
      <c r="D16" s="32" t="s">
        <v>37</v>
      </c>
      <c r="E16" s="32" t="s">
        <v>59</v>
      </c>
      <c r="F16" s="35">
        <v>0</v>
      </c>
      <c r="G16" s="35">
        <v>0.2</v>
      </c>
      <c r="H16" s="36">
        <f>G16-F16</f>
        <v>0.2</v>
      </c>
    </row>
    <row r="17" spans="2:8" ht="57">
      <c r="B17" s="31" t="s">
        <v>35</v>
      </c>
      <c r="C17" s="32" t="s">
        <v>50</v>
      </c>
      <c r="D17" s="32" t="s">
        <v>37</v>
      </c>
      <c r="E17" s="32" t="s">
        <v>60</v>
      </c>
      <c r="F17" s="35">
        <v>0</v>
      </c>
      <c r="G17" s="35">
        <v>0.3</v>
      </c>
      <c r="H17" s="36">
        <v>0.3</v>
      </c>
    </row>
    <row r="18" spans="2:8" ht="57">
      <c r="B18" s="31" t="s">
        <v>35</v>
      </c>
      <c r="C18" s="32" t="s">
        <v>50</v>
      </c>
      <c r="D18" s="32" t="s">
        <v>61</v>
      </c>
      <c r="E18" s="32" t="s">
        <v>62</v>
      </c>
      <c r="F18" s="33">
        <v>2</v>
      </c>
      <c r="G18" s="33">
        <v>5</v>
      </c>
      <c r="H18" s="34">
        <f>+G18-F18</f>
        <v>3</v>
      </c>
    </row>
    <row r="19" spans="2:8" ht="57">
      <c r="B19" s="31" t="s">
        <v>35</v>
      </c>
      <c r="C19" s="32" t="s">
        <v>50</v>
      </c>
      <c r="D19" s="32" t="s">
        <v>61</v>
      </c>
      <c r="E19" s="32" t="s">
        <v>63</v>
      </c>
      <c r="F19" s="33">
        <v>0</v>
      </c>
      <c r="G19" s="33">
        <v>8</v>
      </c>
      <c r="H19" s="34">
        <f>+G19-F19</f>
        <v>8</v>
      </c>
    </row>
    <row r="20" spans="2:8" ht="71.25">
      <c r="B20" s="37" t="s">
        <v>35</v>
      </c>
      <c r="C20" s="38" t="s">
        <v>64</v>
      </c>
      <c r="D20" s="38" t="s">
        <v>37</v>
      </c>
      <c r="E20" s="38" t="s">
        <v>65</v>
      </c>
      <c r="F20" s="39">
        <v>0</v>
      </c>
      <c r="G20" s="39">
        <v>8</v>
      </c>
      <c r="H20" s="40">
        <v>8</v>
      </c>
    </row>
    <row r="21" spans="2:8" ht="71.25">
      <c r="B21" s="37" t="s">
        <v>35</v>
      </c>
      <c r="C21" s="38" t="s">
        <v>64</v>
      </c>
      <c r="D21" s="38" t="s">
        <v>37</v>
      </c>
      <c r="E21" s="38" t="s">
        <v>66</v>
      </c>
      <c r="F21" s="41">
        <v>0</v>
      </c>
      <c r="G21" s="41">
        <v>1</v>
      </c>
      <c r="H21" s="42">
        <v>1</v>
      </c>
    </row>
    <row r="22" spans="2:8" ht="71.25">
      <c r="B22" s="37" t="s">
        <v>35</v>
      </c>
      <c r="C22" s="38" t="s">
        <v>64</v>
      </c>
      <c r="D22" s="38" t="s">
        <v>61</v>
      </c>
      <c r="E22" s="38" t="s">
        <v>67</v>
      </c>
      <c r="F22" s="41">
        <v>0</v>
      </c>
      <c r="G22" s="41">
        <v>1</v>
      </c>
      <c r="H22" s="42">
        <v>1</v>
      </c>
    </row>
    <row r="23" spans="2:8" ht="71.25">
      <c r="B23" s="43" t="s">
        <v>35</v>
      </c>
      <c r="C23" s="44" t="s">
        <v>68</v>
      </c>
      <c r="D23" s="44" t="s">
        <v>37</v>
      </c>
      <c r="E23" s="44" t="s">
        <v>69</v>
      </c>
      <c r="F23" s="45">
        <v>0.84</v>
      </c>
      <c r="G23" s="45">
        <v>0.9</v>
      </c>
      <c r="H23" s="46">
        <f>+G23-F23</f>
        <v>0.06000000000000005</v>
      </c>
    </row>
    <row r="24" spans="2:8" ht="71.25">
      <c r="B24" s="43" t="s">
        <v>35</v>
      </c>
      <c r="C24" s="44" t="s">
        <v>68</v>
      </c>
      <c r="D24" s="44" t="s">
        <v>37</v>
      </c>
      <c r="E24" s="44" t="s">
        <v>70</v>
      </c>
      <c r="F24" s="47">
        <v>0</v>
      </c>
      <c r="G24" s="47">
        <v>8</v>
      </c>
      <c r="H24" s="48">
        <f>+G24-F24</f>
        <v>8</v>
      </c>
    </row>
    <row r="25" spans="2:9" ht="71.25">
      <c r="B25" s="43" t="s">
        <v>35</v>
      </c>
      <c r="C25" s="44" t="s">
        <v>68</v>
      </c>
      <c r="D25" s="44" t="s">
        <v>61</v>
      </c>
      <c r="E25" s="44" t="s">
        <v>71</v>
      </c>
      <c r="F25" s="45">
        <v>0.75</v>
      </c>
      <c r="G25" s="45">
        <v>0.95</v>
      </c>
      <c r="H25" s="46">
        <f>+G25-F25</f>
        <v>0.19999999999999996</v>
      </c>
      <c r="I25" s="65"/>
    </row>
    <row r="26" spans="2:8" ht="71.25">
      <c r="B26" s="49" t="s">
        <v>72</v>
      </c>
      <c r="C26" s="50"/>
      <c r="D26" s="50" t="s">
        <v>73</v>
      </c>
      <c r="E26" s="50" t="s">
        <v>74</v>
      </c>
      <c r="F26" s="51" t="s">
        <v>75</v>
      </c>
      <c r="G26" s="51" t="s">
        <v>76</v>
      </c>
      <c r="H26" s="52" t="s">
        <v>77</v>
      </c>
    </row>
    <row r="27" spans="2:8" ht="71.25">
      <c r="B27" s="53" t="s">
        <v>72</v>
      </c>
      <c r="C27" s="54"/>
      <c r="D27" s="54" t="s">
        <v>73</v>
      </c>
      <c r="E27" s="54" t="s">
        <v>78</v>
      </c>
      <c r="F27" s="55" t="s">
        <v>75</v>
      </c>
      <c r="G27" s="55" t="s">
        <v>79</v>
      </c>
      <c r="H27" s="56" t="s">
        <v>79</v>
      </c>
    </row>
    <row r="28" spans="2:8" ht="57">
      <c r="B28" s="53" t="s">
        <v>80</v>
      </c>
      <c r="C28" s="54"/>
      <c r="D28" s="54" t="s">
        <v>81</v>
      </c>
      <c r="E28" s="54" t="s">
        <v>82</v>
      </c>
      <c r="F28" s="55">
        <v>1</v>
      </c>
      <c r="G28" s="55">
        <v>6</v>
      </c>
      <c r="H28" s="56">
        <f>+G28-F28</f>
        <v>5</v>
      </c>
    </row>
    <row r="29" spans="2:8" ht="57">
      <c r="B29" s="53" t="s">
        <v>80</v>
      </c>
      <c r="C29" s="54"/>
      <c r="D29" s="54" t="s">
        <v>81</v>
      </c>
      <c r="E29" s="54" t="s">
        <v>78</v>
      </c>
      <c r="F29" s="55" t="s">
        <v>83</v>
      </c>
      <c r="G29" s="55" t="s">
        <v>84</v>
      </c>
      <c r="H29" s="56" t="s">
        <v>85</v>
      </c>
    </row>
    <row r="30" spans="2:8" ht="57">
      <c r="B30" s="53" t="s">
        <v>86</v>
      </c>
      <c r="C30" s="54"/>
      <c r="D30" s="54" t="s">
        <v>87</v>
      </c>
      <c r="E30" s="54" t="s">
        <v>88</v>
      </c>
      <c r="F30" s="55">
        <v>0</v>
      </c>
      <c r="G30" s="55">
        <v>1</v>
      </c>
      <c r="H30" s="56">
        <v>1</v>
      </c>
    </row>
    <row r="31" spans="2:8" ht="71.25">
      <c r="B31" s="53" t="s">
        <v>89</v>
      </c>
      <c r="C31" s="54"/>
      <c r="D31" s="54" t="s">
        <v>90</v>
      </c>
      <c r="E31" s="54" t="s">
        <v>91</v>
      </c>
      <c r="F31" s="55">
        <v>6</v>
      </c>
      <c r="G31" s="55">
        <v>0</v>
      </c>
      <c r="H31" s="56">
        <v>0</v>
      </c>
    </row>
    <row r="32" spans="2:8" ht="57">
      <c r="B32" s="53" t="s">
        <v>92</v>
      </c>
      <c r="C32" s="54"/>
      <c r="D32" s="54" t="s">
        <v>93</v>
      </c>
      <c r="E32" s="54" t="s">
        <v>94</v>
      </c>
      <c r="F32" s="55">
        <v>3</v>
      </c>
      <c r="G32" s="55">
        <v>0</v>
      </c>
      <c r="H32" s="56">
        <v>0</v>
      </c>
    </row>
    <row r="33" spans="2:8" ht="57">
      <c r="B33" s="53" t="s">
        <v>92</v>
      </c>
      <c r="C33" s="54"/>
      <c r="D33" s="54" t="s">
        <v>93</v>
      </c>
      <c r="E33" s="54" t="s">
        <v>95</v>
      </c>
      <c r="F33" s="55">
        <v>0</v>
      </c>
      <c r="G33" s="55" t="s">
        <v>96</v>
      </c>
      <c r="H33" s="56" t="s">
        <v>96</v>
      </c>
    </row>
    <row r="34" spans="2:8" ht="57">
      <c r="B34" s="53" t="s">
        <v>97</v>
      </c>
      <c r="C34" s="54"/>
      <c r="D34" s="54" t="s">
        <v>98</v>
      </c>
      <c r="E34" s="54" t="s">
        <v>99</v>
      </c>
      <c r="F34" s="55">
        <v>0</v>
      </c>
      <c r="G34" s="55">
        <v>12000</v>
      </c>
      <c r="H34" s="56">
        <v>12000</v>
      </c>
    </row>
    <row r="35" spans="2:8" ht="57">
      <c r="B35" s="53" t="s">
        <v>97</v>
      </c>
      <c r="C35" s="54"/>
      <c r="D35" s="54" t="s">
        <v>98</v>
      </c>
      <c r="E35" s="54" t="s">
        <v>95</v>
      </c>
      <c r="F35" s="55" t="s">
        <v>75</v>
      </c>
      <c r="G35" s="55" t="s">
        <v>100</v>
      </c>
      <c r="H35" s="56" t="s">
        <v>100</v>
      </c>
    </row>
    <row r="36" spans="2:8" ht="71.25">
      <c r="B36" s="53" t="s">
        <v>101</v>
      </c>
      <c r="C36" s="54"/>
      <c r="D36" s="54" t="s">
        <v>102</v>
      </c>
      <c r="E36" s="54" t="s">
        <v>103</v>
      </c>
      <c r="F36" s="55">
        <v>0</v>
      </c>
      <c r="G36" s="55">
        <v>3100</v>
      </c>
      <c r="H36" s="56">
        <v>3100</v>
      </c>
    </row>
    <row r="37" spans="2:8" ht="71.25">
      <c r="B37" s="53" t="s">
        <v>104</v>
      </c>
      <c r="C37" s="54"/>
      <c r="D37" s="54" t="s">
        <v>105</v>
      </c>
      <c r="E37" s="54" t="s">
        <v>95</v>
      </c>
      <c r="F37" s="55" t="s">
        <v>106</v>
      </c>
      <c r="G37" s="55" t="s">
        <v>107</v>
      </c>
      <c r="H37" s="56">
        <f>300000-4000</f>
        <v>296000</v>
      </c>
    </row>
    <row r="38" spans="2:8" ht="42.75">
      <c r="B38" s="53" t="s">
        <v>108</v>
      </c>
      <c r="C38" s="54"/>
      <c r="D38" s="54" t="s">
        <v>109</v>
      </c>
      <c r="E38" s="54" t="s">
        <v>110</v>
      </c>
      <c r="F38" s="57">
        <v>0.3</v>
      </c>
      <c r="G38" s="57">
        <v>0.347</v>
      </c>
      <c r="H38" s="58">
        <f>+G38-F38</f>
        <v>0.046999999999999986</v>
      </c>
    </row>
    <row r="39" spans="2:8" ht="57.75" thickBot="1">
      <c r="B39" s="59" t="s">
        <v>108</v>
      </c>
      <c r="C39" s="60"/>
      <c r="D39" s="60" t="s">
        <v>109</v>
      </c>
      <c r="E39" s="60" t="s">
        <v>111</v>
      </c>
      <c r="F39" s="61" t="s">
        <v>112</v>
      </c>
      <c r="G39" s="61">
        <v>10</v>
      </c>
      <c r="H39" s="62">
        <v>9</v>
      </c>
    </row>
    <row r="50" ht="15"/>
    <row r="51" ht="15"/>
    <row r="52" ht="15"/>
  </sheetData>
  <sheetProtection/>
  <mergeCells count="1">
    <mergeCell ref="B1:H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L40"/>
  <sheetViews>
    <sheetView tabSelected="1" zoomScale="60" zoomScaleNormal="60" zoomScalePageLayoutView="0" workbookViewId="0" topLeftCell="A1">
      <selection activeCell="C6" sqref="C6:S6"/>
    </sheetView>
  </sheetViews>
  <sheetFormatPr defaultColWidth="10.8515625" defaultRowHeight="15"/>
  <cols>
    <col min="1" max="1" width="2.140625" style="3" customWidth="1"/>
    <col min="2" max="2" width="37.57421875" style="3" customWidth="1"/>
    <col min="3" max="3" width="30.7109375" style="3" customWidth="1"/>
    <col min="4" max="4" width="23.7109375" style="3" customWidth="1"/>
    <col min="5" max="5" width="19.00390625" style="3" customWidth="1"/>
    <col min="6" max="6" width="26.7109375" style="3" customWidth="1"/>
    <col min="7" max="7" width="25.7109375" style="3" customWidth="1"/>
    <col min="8" max="8" width="48.8515625" style="3" customWidth="1"/>
    <col min="9" max="9" width="59.7109375" style="3" customWidth="1"/>
    <col min="10" max="11" width="19.00390625" style="3" customWidth="1"/>
    <col min="12" max="12" width="10.421875" style="3" customWidth="1"/>
    <col min="13" max="13" width="39.8515625" style="3" customWidth="1"/>
    <col min="14" max="14" width="6.140625" style="3" customWidth="1"/>
    <col min="15" max="15" width="45.421875" style="3" customWidth="1"/>
    <col min="16" max="16" width="24.28125" style="3" customWidth="1"/>
    <col min="17" max="19" width="22.140625" style="3" customWidth="1"/>
    <col min="20" max="20" width="28.57421875" style="3" customWidth="1"/>
    <col min="21" max="21" width="29.421875" style="3" customWidth="1"/>
    <col min="22" max="16384" width="10.8515625" style="3" customWidth="1"/>
  </cols>
  <sheetData>
    <row r="1" ht="12.75"/>
    <row r="2" ht="13.5" thickBot="1"/>
    <row r="3" spans="2:21" ht="88.5" customHeight="1" thickBot="1">
      <c r="B3" s="128" t="s">
        <v>119</v>
      </c>
      <c r="C3" s="129"/>
      <c r="D3" s="132" t="s">
        <v>122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  <c r="T3" s="138"/>
      <c r="U3" s="139"/>
    </row>
    <row r="4" spans="2:21" ht="30" customHeight="1" thickBot="1">
      <c r="B4" s="130"/>
      <c r="C4" s="131"/>
      <c r="D4" s="135" t="s">
        <v>123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  <c r="T4" s="140"/>
      <c r="U4" s="141"/>
    </row>
    <row r="5" spans="2:116" ht="29.25" customHeight="1" thickBot="1">
      <c r="B5" s="110" t="s">
        <v>121</v>
      </c>
      <c r="C5" s="111"/>
      <c r="D5" s="112" t="s">
        <v>125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  <c r="T5" s="124" t="s">
        <v>120</v>
      </c>
      <c r="U5" s="12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</row>
    <row r="6" spans="1:116" s="11" customFormat="1" ht="49.5" customHeight="1" thickBot="1">
      <c r="A6" s="71"/>
      <c r="B6" s="98" t="s">
        <v>0</v>
      </c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72" t="s">
        <v>114</v>
      </c>
      <c r="U6" s="7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</row>
    <row r="7" spans="2:116" ht="40.5" customHeight="1" thickBot="1">
      <c r="B7" s="99" t="s">
        <v>1</v>
      </c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73" t="s">
        <v>115</v>
      </c>
      <c r="U7" s="7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</row>
    <row r="8" spans="2:116" ht="37.5" customHeight="1">
      <c r="B8" s="108" t="s">
        <v>2</v>
      </c>
      <c r="C8" s="106" t="s">
        <v>10</v>
      </c>
      <c r="D8" s="106" t="s">
        <v>25</v>
      </c>
      <c r="E8" s="106" t="s">
        <v>26</v>
      </c>
      <c r="F8" s="106" t="s">
        <v>11</v>
      </c>
      <c r="G8" s="106" t="s">
        <v>24</v>
      </c>
      <c r="H8" s="115" t="s">
        <v>5</v>
      </c>
      <c r="I8" s="105" t="s">
        <v>124</v>
      </c>
      <c r="J8" s="115" t="s">
        <v>3</v>
      </c>
      <c r="K8" s="105" t="s">
        <v>6</v>
      </c>
      <c r="L8" s="106" t="s">
        <v>4</v>
      </c>
      <c r="M8" s="105" t="s">
        <v>113</v>
      </c>
      <c r="N8" s="106" t="s">
        <v>7</v>
      </c>
      <c r="O8" s="115" t="s">
        <v>118</v>
      </c>
      <c r="P8" s="122" t="s">
        <v>17</v>
      </c>
      <c r="Q8" s="123"/>
      <c r="R8" s="122" t="s">
        <v>18</v>
      </c>
      <c r="S8" s="123"/>
      <c r="T8" s="105" t="s">
        <v>12</v>
      </c>
      <c r="U8" s="126" t="s">
        <v>13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</row>
    <row r="9" spans="2:21" ht="33.75" customHeight="1">
      <c r="B9" s="109"/>
      <c r="C9" s="107"/>
      <c r="D9" s="107"/>
      <c r="E9" s="107"/>
      <c r="F9" s="107"/>
      <c r="G9" s="107"/>
      <c r="H9" s="116"/>
      <c r="I9" s="105"/>
      <c r="J9" s="116"/>
      <c r="K9" s="105"/>
      <c r="L9" s="107"/>
      <c r="M9" s="121"/>
      <c r="N9" s="107"/>
      <c r="O9" s="116"/>
      <c r="P9" s="83" t="s">
        <v>8</v>
      </c>
      <c r="Q9" s="84" t="s">
        <v>9</v>
      </c>
      <c r="R9" s="85" t="s">
        <v>15</v>
      </c>
      <c r="S9" s="85" t="s">
        <v>16</v>
      </c>
      <c r="T9" s="105"/>
      <c r="U9" s="126"/>
    </row>
    <row r="10" spans="2:21" ht="54" customHeight="1">
      <c r="B10" s="103"/>
      <c r="C10" s="104"/>
      <c r="D10" s="64"/>
      <c r="E10" s="64"/>
      <c r="F10" s="63"/>
      <c r="G10" s="1"/>
      <c r="H10" s="1"/>
      <c r="I10" s="1"/>
      <c r="J10" s="1"/>
      <c r="K10" s="64"/>
      <c r="L10" s="64"/>
      <c r="M10" s="80"/>
      <c r="N10" s="86"/>
      <c r="O10" s="63"/>
      <c r="P10" s="69"/>
      <c r="Q10" s="70"/>
      <c r="R10" s="74"/>
      <c r="S10" s="74"/>
      <c r="T10" s="81"/>
      <c r="U10" s="82"/>
    </row>
    <row r="11" spans="2:21" ht="54" customHeight="1">
      <c r="B11" s="103"/>
      <c r="C11" s="104"/>
      <c r="D11" s="64"/>
      <c r="E11" s="64"/>
      <c r="F11" s="63"/>
      <c r="G11" s="1"/>
      <c r="H11" s="1"/>
      <c r="I11" s="1"/>
      <c r="J11" s="1"/>
      <c r="K11" s="64"/>
      <c r="L11" s="64"/>
      <c r="M11" s="80"/>
      <c r="N11" s="86"/>
      <c r="O11" s="63"/>
      <c r="P11" s="68"/>
      <c r="Q11" s="70"/>
      <c r="R11" s="75"/>
      <c r="S11" s="75"/>
      <c r="T11" s="81"/>
      <c r="U11" s="82"/>
    </row>
    <row r="12" spans="2:21" ht="54" customHeight="1">
      <c r="B12" s="103"/>
      <c r="C12" s="104"/>
      <c r="D12" s="64"/>
      <c r="E12" s="64"/>
      <c r="F12" s="63"/>
      <c r="G12" s="1"/>
      <c r="H12" s="1"/>
      <c r="I12" s="1"/>
      <c r="J12" s="1"/>
      <c r="K12" s="64"/>
      <c r="L12" s="64"/>
      <c r="M12" s="80"/>
      <c r="N12" s="86"/>
      <c r="O12" s="63"/>
      <c r="P12" s="69"/>
      <c r="Q12" s="70"/>
      <c r="R12" s="75"/>
      <c r="S12" s="75"/>
      <c r="T12" s="81"/>
      <c r="U12" s="82"/>
    </row>
    <row r="13" spans="2:21" ht="54" customHeight="1">
      <c r="B13" s="103"/>
      <c r="C13" s="104"/>
      <c r="D13" s="64"/>
      <c r="E13" s="64"/>
      <c r="F13" s="63"/>
      <c r="G13" s="1"/>
      <c r="H13" s="1"/>
      <c r="I13" s="1"/>
      <c r="J13" s="1"/>
      <c r="K13" s="64"/>
      <c r="L13" s="64"/>
      <c r="M13" s="80"/>
      <c r="N13" s="86"/>
      <c r="O13" s="63"/>
      <c r="P13" s="69"/>
      <c r="Q13" s="70"/>
      <c r="R13" s="75"/>
      <c r="S13" s="75"/>
      <c r="T13" s="81"/>
      <c r="U13" s="82"/>
    </row>
    <row r="14" spans="2:21" ht="54" customHeight="1">
      <c r="B14" s="103"/>
      <c r="C14" s="104"/>
      <c r="D14" s="64"/>
      <c r="E14" s="64"/>
      <c r="F14" s="63"/>
      <c r="G14" s="1"/>
      <c r="H14" s="63"/>
      <c r="I14" s="1"/>
      <c r="J14" s="1"/>
      <c r="K14" s="64"/>
      <c r="L14" s="64"/>
      <c r="M14" s="80"/>
      <c r="N14" s="86"/>
      <c r="O14" s="63"/>
      <c r="P14" s="66"/>
      <c r="Q14" s="70"/>
      <c r="R14" s="76"/>
      <c r="S14" s="76"/>
      <c r="T14" s="81"/>
      <c r="U14" s="82"/>
    </row>
    <row r="15" spans="2:116" ht="37.5" customHeight="1">
      <c r="B15" s="108" t="s">
        <v>116</v>
      </c>
      <c r="C15" s="106" t="s">
        <v>10</v>
      </c>
      <c r="D15" s="106" t="s">
        <v>25</v>
      </c>
      <c r="E15" s="106" t="s">
        <v>26</v>
      </c>
      <c r="F15" s="106" t="s">
        <v>11</v>
      </c>
      <c r="G15" s="106" t="s">
        <v>24</v>
      </c>
      <c r="H15" s="115" t="s">
        <v>5</v>
      </c>
      <c r="I15" s="105" t="s">
        <v>124</v>
      </c>
      <c r="J15" s="115" t="s">
        <v>3</v>
      </c>
      <c r="K15" s="105" t="s">
        <v>6</v>
      </c>
      <c r="L15" s="106" t="s">
        <v>4</v>
      </c>
      <c r="M15" s="105" t="s">
        <v>113</v>
      </c>
      <c r="N15" s="106" t="s">
        <v>7</v>
      </c>
      <c r="O15" s="115" t="s">
        <v>118</v>
      </c>
      <c r="P15" s="122" t="s">
        <v>17</v>
      </c>
      <c r="Q15" s="123"/>
      <c r="R15" s="122" t="s">
        <v>18</v>
      </c>
      <c r="S15" s="123"/>
      <c r="T15" s="105" t="s">
        <v>12</v>
      </c>
      <c r="U15" s="126" t="s">
        <v>13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</row>
    <row r="16" spans="2:21" ht="33.75" customHeight="1">
      <c r="B16" s="109"/>
      <c r="C16" s="107"/>
      <c r="D16" s="107"/>
      <c r="E16" s="107"/>
      <c r="F16" s="107"/>
      <c r="G16" s="107"/>
      <c r="H16" s="116"/>
      <c r="I16" s="105"/>
      <c r="J16" s="116"/>
      <c r="K16" s="105"/>
      <c r="L16" s="107"/>
      <c r="M16" s="121"/>
      <c r="N16" s="107"/>
      <c r="O16" s="116"/>
      <c r="P16" s="83" t="s">
        <v>8</v>
      </c>
      <c r="Q16" s="84" t="s">
        <v>9</v>
      </c>
      <c r="R16" s="101" t="s">
        <v>15</v>
      </c>
      <c r="S16" s="101" t="s">
        <v>16</v>
      </c>
      <c r="T16" s="105"/>
      <c r="U16" s="126"/>
    </row>
    <row r="17" spans="2:21" ht="54" customHeight="1">
      <c r="B17" s="103"/>
      <c r="C17" s="104"/>
      <c r="D17" s="64"/>
      <c r="E17" s="64"/>
      <c r="F17" s="63"/>
      <c r="G17" s="1"/>
      <c r="H17" s="1"/>
      <c r="I17" s="1"/>
      <c r="J17" s="1"/>
      <c r="K17" s="64"/>
      <c r="L17" s="64"/>
      <c r="M17" s="80"/>
      <c r="N17" s="86"/>
      <c r="O17" s="63"/>
      <c r="P17" s="69"/>
      <c r="Q17" s="70"/>
      <c r="R17" s="74"/>
      <c r="S17" s="74"/>
      <c r="T17" s="81"/>
      <c r="U17" s="82"/>
    </row>
    <row r="18" spans="2:21" ht="54" customHeight="1">
      <c r="B18" s="103"/>
      <c r="C18" s="104"/>
      <c r="D18" s="64"/>
      <c r="E18" s="64"/>
      <c r="F18" s="63"/>
      <c r="G18" s="1"/>
      <c r="H18" s="1"/>
      <c r="I18" s="1"/>
      <c r="J18" s="1"/>
      <c r="K18" s="64"/>
      <c r="L18" s="64"/>
      <c r="M18" s="80"/>
      <c r="N18" s="86"/>
      <c r="O18" s="63"/>
      <c r="P18" s="68"/>
      <c r="Q18" s="70"/>
      <c r="R18" s="75"/>
      <c r="S18" s="75"/>
      <c r="T18" s="81"/>
      <c r="U18" s="82"/>
    </row>
    <row r="19" spans="2:21" ht="54" customHeight="1">
      <c r="B19" s="103"/>
      <c r="C19" s="104"/>
      <c r="D19" s="64"/>
      <c r="E19" s="64"/>
      <c r="F19" s="63"/>
      <c r="G19" s="1"/>
      <c r="H19" s="1"/>
      <c r="I19" s="1"/>
      <c r="J19" s="1"/>
      <c r="K19" s="64"/>
      <c r="L19" s="64"/>
      <c r="M19" s="80"/>
      <c r="N19" s="86"/>
      <c r="O19" s="63"/>
      <c r="P19" s="69"/>
      <c r="Q19" s="70"/>
      <c r="R19" s="75"/>
      <c r="S19" s="75"/>
      <c r="T19" s="81"/>
      <c r="U19" s="82"/>
    </row>
    <row r="20" spans="2:21" ht="54" customHeight="1">
      <c r="B20" s="103"/>
      <c r="C20" s="104"/>
      <c r="D20" s="64"/>
      <c r="E20" s="64"/>
      <c r="F20" s="63"/>
      <c r="G20" s="1"/>
      <c r="H20" s="1"/>
      <c r="I20" s="1"/>
      <c r="J20" s="1"/>
      <c r="K20" s="64"/>
      <c r="L20" s="64"/>
      <c r="M20" s="80"/>
      <c r="N20" s="86"/>
      <c r="O20" s="63"/>
      <c r="P20" s="69"/>
      <c r="Q20" s="70"/>
      <c r="R20" s="75"/>
      <c r="S20" s="75"/>
      <c r="T20" s="81"/>
      <c r="U20" s="82"/>
    </row>
    <row r="21" spans="2:21" ht="54" customHeight="1">
      <c r="B21" s="103"/>
      <c r="C21" s="104"/>
      <c r="D21" s="64"/>
      <c r="E21" s="64"/>
      <c r="F21" s="63"/>
      <c r="G21" s="1"/>
      <c r="H21" s="63"/>
      <c r="I21" s="1"/>
      <c r="J21" s="1"/>
      <c r="K21" s="64"/>
      <c r="L21" s="64"/>
      <c r="M21" s="80"/>
      <c r="N21" s="86"/>
      <c r="O21" s="63"/>
      <c r="P21" s="66"/>
      <c r="Q21" s="70"/>
      <c r="R21" s="76"/>
      <c r="S21" s="76"/>
      <c r="T21" s="81"/>
      <c r="U21" s="82"/>
    </row>
    <row r="22" spans="2:116" ht="37.5" customHeight="1">
      <c r="B22" s="108" t="s">
        <v>117</v>
      </c>
      <c r="C22" s="106" t="s">
        <v>10</v>
      </c>
      <c r="D22" s="106" t="s">
        <v>25</v>
      </c>
      <c r="E22" s="106" t="s">
        <v>26</v>
      </c>
      <c r="F22" s="106" t="s">
        <v>11</v>
      </c>
      <c r="G22" s="106" t="s">
        <v>24</v>
      </c>
      <c r="H22" s="115" t="s">
        <v>5</v>
      </c>
      <c r="I22" s="105" t="s">
        <v>124</v>
      </c>
      <c r="J22" s="115" t="s">
        <v>3</v>
      </c>
      <c r="K22" s="105" t="s">
        <v>6</v>
      </c>
      <c r="L22" s="106" t="s">
        <v>4</v>
      </c>
      <c r="M22" s="105" t="s">
        <v>113</v>
      </c>
      <c r="N22" s="106" t="s">
        <v>7</v>
      </c>
      <c r="O22" s="115" t="s">
        <v>118</v>
      </c>
      <c r="P22" s="122" t="s">
        <v>17</v>
      </c>
      <c r="Q22" s="123"/>
      <c r="R22" s="122" t="s">
        <v>18</v>
      </c>
      <c r="S22" s="123"/>
      <c r="T22" s="105" t="s">
        <v>12</v>
      </c>
      <c r="U22" s="126" t="s">
        <v>13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</row>
    <row r="23" spans="2:21" ht="33.75" customHeight="1">
      <c r="B23" s="109"/>
      <c r="C23" s="107"/>
      <c r="D23" s="107"/>
      <c r="E23" s="107"/>
      <c r="F23" s="107"/>
      <c r="G23" s="107"/>
      <c r="H23" s="116"/>
      <c r="I23" s="105"/>
      <c r="J23" s="116"/>
      <c r="K23" s="105"/>
      <c r="L23" s="107"/>
      <c r="M23" s="121"/>
      <c r="N23" s="107"/>
      <c r="O23" s="116"/>
      <c r="P23" s="83" t="s">
        <v>8</v>
      </c>
      <c r="Q23" s="84" t="s">
        <v>9</v>
      </c>
      <c r="R23" s="101" t="s">
        <v>15</v>
      </c>
      <c r="S23" s="101" t="s">
        <v>16</v>
      </c>
      <c r="T23" s="105"/>
      <c r="U23" s="126"/>
    </row>
    <row r="24" spans="2:21" ht="54" customHeight="1">
      <c r="B24" s="103"/>
      <c r="C24" s="104"/>
      <c r="D24" s="64"/>
      <c r="E24" s="64"/>
      <c r="F24" s="63"/>
      <c r="G24" s="1"/>
      <c r="H24" s="1"/>
      <c r="I24" s="1"/>
      <c r="J24" s="1"/>
      <c r="K24" s="64"/>
      <c r="L24" s="64"/>
      <c r="M24" s="80"/>
      <c r="N24" s="86"/>
      <c r="O24" s="63"/>
      <c r="P24" s="69"/>
      <c r="Q24" s="70"/>
      <c r="R24" s="74"/>
      <c r="S24" s="74"/>
      <c r="T24" s="81"/>
      <c r="U24" s="82"/>
    </row>
    <row r="25" spans="2:21" ht="54" customHeight="1">
      <c r="B25" s="103"/>
      <c r="C25" s="104"/>
      <c r="D25" s="64"/>
      <c r="E25" s="64"/>
      <c r="F25" s="63"/>
      <c r="G25" s="1"/>
      <c r="H25" s="1"/>
      <c r="I25" s="1"/>
      <c r="J25" s="1"/>
      <c r="K25" s="64"/>
      <c r="L25" s="64"/>
      <c r="M25" s="80"/>
      <c r="N25" s="86"/>
      <c r="O25" s="63"/>
      <c r="P25" s="68"/>
      <c r="Q25" s="70"/>
      <c r="R25" s="75"/>
      <c r="S25" s="75"/>
      <c r="T25" s="81"/>
      <c r="U25" s="82"/>
    </row>
    <row r="26" spans="2:21" ht="54" customHeight="1">
      <c r="B26" s="103"/>
      <c r="C26" s="104"/>
      <c r="D26" s="64"/>
      <c r="E26" s="64"/>
      <c r="F26" s="63"/>
      <c r="G26" s="1"/>
      <c r="H26" s="1"/>
      <c r="I26" s="1"/>
      <c r="J26" s="1"/>
      <c r="K26" s="64"/>
      <c r="L26" s="64"/>
      <c r="M26" s="80"/>
      <c r="N26" s="86"/>
      <c r="O26" s="63"/>
      <c r="P26" s="69"/>
      <c r="Q26" s="70"/>
      <c r="R26" s="75"/>
      <c r="S26" s="75"/>
      <c r="T26" s="81"/>
      <c r="U26" s="82"/>
    </row>
    <row r="27" spans="2:25" ht="54" customHeight="1">
      <c r="B27" s="103"/>
      <c r="C27" s="104"/>
      <c r="D27" s="64"/>
      <c r="E27" s="64"/>
      <c r="F27" s="63"/>
      <c r="G27" s="1"/>
      <c r="H27" s="1"/>
      <c r="I27" s="1"/>
      <c r="J27" s="1"/>
      <c r="K27" s="64"/>
      <c r="L27" s="64"/>
      <c r="M27" s="80"/>
      <c r="N27" s="86"/>
      <c r="O27" s="63"/>
      <c r="P27" s="69"/>
      <c r="Q27" s="70"/>
      <c r="R27" s="75"/>
      <c r="S27" s="75"/>
      <c r="T27" s="81"/>
      <c r="U27" s="82"/>
      <c r="Y27" s="97"/>
    </row>
    <row r="28" spans="2:21" ht="54" customHeight="1" thickBot="1">
      <c r="B28" s="127"/>
      <c r="C28" s="142"/>
      <c r="D28" s="87"/>
      <c r="E28" s="87"/>
      <c r="F28" s="88"/>
      <c r="G28" s="89"/>
      <c r="H28" s="88"/>
      <c r="I28" s="89"/>
      <c r="J28" s="89"/>
      <c r="K28" s="87"/>
      <c r="L28" s="87"/>
      <c r="M28" s="90"/>
      <c r="N28" s="91"/>
      <c r="O28" s="88"/>
      <c r="P28" s="92"/>
      <c r="Q28" s="93"/>
      <c r="R28" s="94"/>
      <c r="S28" s="94"/>
      <c r="T28" s="95"/>
      <c r="U28" s="96"/>
    </row>
    <row r="29" spans="2:19" ht="18.75" customHeight="1">
      <c r="B29" s="3" t="s">
        <v>14</v>
      </c>
      <c r="M29" s="77"/>
      <c r="O29" s="10"/>
      <c r="P29" s="10">
        <f>SUM(P10:P14)</f>
        <v>0</v>
      </c>
      <c r="Q29" s="10">
        <f>SUM(Q10:Q14)</f>
        <v>0</v>
      </c>
      <c r="R29" s="10">
        <f>SUM(R10:R14)</f>
        <v>0</v>
      </c>
      <c r="S29" s="10">
        <f>SUM(S10:S14)</f>
        <v>0</v>
      </c>
    </row>
    <row r="30" spans="15:16" ht="12.75">
      <c r="O30" s="4"/>
      <c r="P30" s="5"/>
    </row>
    <row r="31" spans="15:19" ht="30" customHeight="1">
      <c r="O31" s="100" t="s">
        <v>19</v>
      </c>
      <c r="P31" s="67">
        <f>+P29+P30</f>
        <v>0</v>
      </c>
      <c r="Q31" s="9">
        <f>SUM(Q10:Q14)</f>
        <v>0</v>
      </c>
      <c r="R31" s="6"/>
      <c r="S31" s="6"/>
    </row>
    <row r="32" spans="2:19" ht="18.75" customHeight="1">
      <c r="B32" s="3" t="s">
        <v>22</v>
      </c>
      <c r="Q32" s="9">
        <f>+P31-Q31</f>
        <v>0</v>
      </c>
      <c r="R32" s="6"/>
      <c r="S32" s="6"/>
    </row>
    <row r="33" spans="17:19" ht="12.75">
      <c r="Q33" s="7"/>
      <c r="R33" s="7"/>
      <c r="S33" s="7"/>
    </row>
    <row r="36" ht="12.75">
      <c r="O36" s="8"/>
    </row>
    <row r="37" ht="12.75">
      <c r="O37" s="2"/>
    </row>
    <row r="38" ht="12.75">
      <c r="O38" s="2"/>
    </row>
    <row r="39" spans="15:21" ht="12.75" hidden="1">
      <c r="O39" s="8"/>
      <c r="U39" s="3" t="s">
        <v>20</v>
      </c>
    </row>
    <row r="40" ht="12.75" hidden="1">
      <c r="U40" s="3" t="s">
        <v>21</v>
      </c>
    </row>
  </sheetData>
  <sheetProtection/>
  <protectedRanges>
    <protectedRange password="C9BB" sqref="D10:D14 D17:D21 D24:D28" name="Rango1_3"/>
  </protectedRanges>
  <mergeCells count="69">
    <mergeCell ref="T3:U4"/>
    <mergeCell ref="U22:U23"/>
    <mergeCell ref="C24:C28"/>
    <mergeCell ref="R22:S22"/>
    <mergeCell ref="G22:G23"/>
    <mergeCell ref="H22:H23"/>
    <mergeCell ref="I22:I23"/>
    <mergeCell ref="J22:J23"/>
    <mergeCell ref="K22:K23"/>
    <mergeCell ref="L22:L23"/>
    <mergeCell ref="B3:C4"/>
    <mergeCell ref="D3:S3"/>
    <mergeCell ref="D4:S4"/>
    <mergeCell ref="B22:B23"/>
    <mergeCell ref="B24:B28"/>
    <mergeCell ref="M22:M23"/>
    <mergeCell ref="N22:N23"/>
    <mergeCell ref="T22:T23"/>
    <mergeCell ref="P22:Q22"/>
    <mergeCell ref="C22:C23"/>
    <mergeCell ref="D22:D23"/>
    <mergeCell ref="E22:E23"/>
    <mergeCell ref="F22:F23"/>
    <mergeCell ref="O22:O23"/>
    <mergeCell ref="G15:G16"/>
    <mergeCell ref="B17:B21"/>
    <mergeCell ref="C17:C21"/>
    <mergeCell ref="O15:O16"/>
    <mergeCell ref="P15:Q15"/>
    <mergeCell ref="T15:T16"/>
    <mergeCell ref="J15:J16"/>
    <mergeCell ref="M15:M16"/>
    <mergeCell ref="N15:N16"/>
    <mergeCell ref="O8:O9"/>
    <mergeCell ref="U15:U16"/>
    <mergeCell ref="R15:S15"/>
    <mergeCell ref="C15:C16"/>
    <mergeCell ref="P8:Q8"/>
    <mergeCell ref="D15:D16"/>
    <mergeCell ref="F15:F16"/>
    <mergeCell ref="H15:H16"/>
    <mergeCell ref="I15:I16"/>
    <mergeCell ref="R8:S8"/>
    <mergeCell ref="N8:N9"/>
    <mergeCell ref="T5:U5"/>
    <mergeCell ref="C8:C9"/>
    <mergeCell ref="T8:T9"/>
    <mergeCell ref="U8:U9"/>
    <mergeCell ref="D8:D9"/>
    <mergeCell ref="B5:C5"/>
    <mergeCell ref="D5:S5"/>
    <mergeCell ref="H8:H9"/>
    <mergeCell ref="B8:B9"/>
    <mergeCell ref="C6:S6"/>
    <mergeCell ref="C7:S7"/>
    <mergeCell ref="G8:G9"/>
    <mergeCell ref="I8:I9"/>
    <mergeCell ref="M8:M9"/>
    <mergeCell ref="F8:F9"/>
    <mergeCell ref="B10:B14"/>
    <mergeCell ref="C10:C14"/>
    <mergeCell ref="K15:K16"/>
    <mergeCell ref="L15:L16"/>
    <mergeCell ref="E15:E16"/>
    <mergeCell ref="E8:E9"/>
    <mergeCell ref="B15:B16"/>
    <mergeCell ref="J8:J9"/>
    <mergeCell ref="K8:K9"/>
    <mergeCell ref="L8:L9"/>
  </mergeCells>
  <dataValidations count="2">
    <dataValidation type="custom" allowBlank="1" showInputMessage="1" showErrorMessage="1" errorTitle="REVISAR VALORES" error="El valor Obligado NO puede ser mayor al valor Comprometido&#10;Si requiere puede solicitar actualización del proyecto." sqref="S10 S17 S24">
      <formula1>S10&lt;=P10</formula1>
    </dataValidation>
    <dataValidation type="custom" allowBlank="1" showInputMessage="1" showErrorMessage="1" errorTitle="REVISAR VALORES" error="El valor comprometido NO puede ser mayor al valor Vigente.&#10;Si requiere puede solicitar actualización del proyecto." sqref="R10 R17 R24">
      <formula1>R10&lt;=Q10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2" horizontalDpi="600" verticalDpi="600" orientation="landscape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David Altuzarra</dc:creator>
  <cp:keywords/>
  <dc:description/>
  <cp:lastModifiedBy>Olga Patricia Bello Sepulveda</cp:lastModifiedBy>
  <cp:lastPrinted>2016-01-15T13:53:26Z</cp:lastPrinted>
  <dcterms:created xsi:type="dcterms:W3CDTF">2012-11-26T14:41:24Z</dcterms:created>
  <dcterms:modified xsi:type="dcterms:W3CDTF">2023-11-16T20:36:49Z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0x0101009A58F966FF487D4EAD30C72ADCEB008C</vt:lpwstr>
  </property>
</Properties>
</file>